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95" windowWidth="11580" windowHeight="667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CQ26" i="1" l="1"/>
  <c r="CQ27" i="1"/>
  <c r="CQ28" i="1"/>
  <c r="CQ29" i="1"/>
  <c r="CQ25" i="1"/>
  <c r="CQ3" i="1"/>
  <c r="CQ4" i="1"/>
  <c r="CQ5" i="1"/>
  <c r="CQ6" i="1"/>
  <c r="CQ7" i="1"/>
  <c r="CQ8" i="1"/>
  <c r="CQ9" i="1"/>
  <c r="CQ10" i="1"/>
  <c r="CQ11" i="1"/>
  <c r="CQ12" i="1"/>
  <c r="CQ13" i="1"/>
  <c r="CQ14" i="1"/>
  <c r="CQ15" i="1"/>
  <c r="CQ16" i="1"/>
  <c r="CQ17" i="1"/>
  <c r="CQ18" i="1"/>
  <c r="CQ19" i="1"/>
  <c r="CQ20" i="1"/>
  <c r="CQ21" i="1"/>
  <c r="CQ22" i="1"/>
  <c r="CQ23" i="1"/>
  <c r="CQ2" i="1"/>
  <c r="CO8" i="1" l="1"/>
  <c r="CN8" i="1"/>
  <c r="CD8" i="1"/>
  <c r="BZ8" i="1"/>
  <c r="CM8" i="1" s="1"/>
  <c r="CP8" i="1" l="1"/>
  <c r="F26" i="2" l="1"/>
  <c r="G26" i="2" s="1"/>
  <c r="F25" i="2"/>
  <c r="G25" i="2" s="1"/>
  <c r="F24" i="2"/>
  <c r="G24" i="2" s="1"/>
  <c r="F23" i="2"/>
  <c r="G23" i="2" s="1"/>
  <c r="F22" i="2"/>
  <c r="G22" i="2" s="1"/>
  <c r="F21" i="2"/>
  <c r="G21" i="2" s="1"/>
  <c r="F20" i="2"/>
  <c r="G20" i="2" s="1"/>
  <c r="F19" i="2"/>
  <c r="G19" i="2" s="1"/>
  <c r="F18" i="2"/>
  <c r="G18" i="2" s="1"/>
  <c r="F17" i="2"/>
  <c r="G17" i="2" s="1"/>
  <c r="F16" i="2"/>
  <c r="G16" i="2" s="1"/>
  <c r="F15" i="2"/>
  <c r="G15" i="2" s="1"/>
  <c r="F14" i="2"/>
  <c r="G14" i="2" s="1"/>
  <c r="F13" i="2"/>
  <c r="G13" i="2" s="1"/>
  <c r="F12" i="2"/>
  <c r="G12" i="2" s="1"/>
  <c r="F11" i="2"/>
  <c r="G11" i="2" s="1"/>
  <c r="F10" i="2"/>
  <c r="G10" i="2" s="1"/>
  <c r="F9" i="2"/>
  <c r="G9" i="2" s="1"/>
  <c r="F8" i="2"/>
  <c r="G8" i="2" s="1"/>
  <c r="F7" i="2"/>
  <c r="G7" i="2" s="1"/>
  <c r="F6" i="2"/>
  <c r="G6" i="2" s="1"/>
  <c r="F5" i="2"/>
  <c r="G5" i="2" s="1"/>
  <c r="F4" i="2"/>
  <c r="G4" i="2" s="1"/>
  <c r="F3" i="2"/>
  <c r="G3" i="2" s="1"/>
  <c r="CO29" i="1" l="1"/>
  <c r="CN29" i="1"/>
  <c r="CD29" i="1"/>
  <c r="BZ29" i="1"/>
  <c r="CM29" i="1" s="1"/>
  <c r="CO28" i="1"/>
  <c r="CN28" i="1"/>
  <c r="CD28" i="1"/>
  <c r="BZ28" i="1"/>
  <c r="CM28" i="1" s="1"/>
  <c r="CO27" i="1"/>
  <c r="CN27" i="1"/>
  <c r="CD27" i="1"/>
  <c r="BZ27" i="1"/>
  <c r="CM27" i="1" s="1"/>
  <c r="CO26" i="1"/>
  <c r="CN26" i="1"/>
  <c r="CD26" i="1"/>
  <c r="BZ26" i="1"/>
  <c r="CM26" i="1" s="1"/>
  <c r="CO25" i="1"/>
  <c r="CN25" i="1"/>
  <c r="CD25" i="1"/>
  <c r="BZ25" i="1"/>
  <c r="CM25" i="1" s="1"/>
  <c r="CO23" i="1"/>
  <c r="CN23" i="1"/>
  <c r="CD23" i="1"/>
  <c r="BZ23" i="1"/>
  <c r="CM23" i="1" s="1"/>
  <c r="CO22" i="1"/>
  <c r="CN22" i="1"/>
  <c r="CD22" i="1"/>
  <c r="BZ22" i="1"/>
  <c r="CM22" i="1" s="1"/>
  <c r="CO21" i="1"/>
  <c r="CN21" i="1"/>
  <c r="CD21" i="1"/>
  <c r="BZ21" i="1"/>
  <c r="CM21" i="1" s="1"/>
  <c r="CO20" i="1"/>
  <c r="CN20" i="1"/>
  <c r="CD20" i="1"/>
  <c r="BZ20" i="1"/>
  <c r="CM20" i="1" s="1"/>
  <c r="CO19" i="1"/>
  <c r="CN19" i="1"/>
  <c r="CD19" i="1"/>
  <c r="BZ19" i="1"/>
  <c r="CM19" i="1" s="1"/>
  <c r="CO18" i="1"/>
  <c r="CN18" i="1"/>
  <c r="CD18" i="1"/>
  <c r="BZ18" i="1"/>
  <c r="CM18" i="1" s="1"/>
  <c r="CO17" i="1"/>
  <c r="CN17" i="1"/>
  <c r="CD17" i="1"/>
  <c r="BZ17" i="1"/>
  <c r="CM17" i="1" s="1"/>
  <c r="CO16" i="1"/>
  <c r="CN16" i="1"/>
  <c r="CD16" i="1"/>
  <c r="BZ16" i="1"/>
  <c r="CM16" i="1" s="1"/>
  <c r="CO15" i="1"/>
  <c r="CN15" i="1"/>
  <c r="CD15" i="1"/>
  <c r="BZ15" i="1"/>
  <c r="CM15" i="1" s="1"/>
  <c r="CO14" i="1"/>
  <c r="CN14" i="1"/>
  <c r="CD14" i="1"/>
  <c r="BZ14" i="1"/>
  <c r="CM14" i="1" s="1"/>
  <c r="CO13" i="1"/>
  <c r="CN13" i="1"/>
  <c r="CD13" i="1"/>
  <c r="BZ13" i="1"/>
  <c r="CM13" i="1" s="1"/>
  <c r="CO12" i="1"/>
  <c r="CN12" i="1"/>
  <c r="CD12" i="1"/>
  <c r="BZ12" i="1"/>
  <c r="CM12" i="1" s="1"/>
  <c r="CO11" i="1"/>
  <c r="CN11" i="1"/>
  <c r="CD11" i="1"/>
  <c r="BZ11" i="1"/>
  <c r="CM11" i="1" s="1"/>
  <c r="CO10" i="1"/>
  <c r="CN10" i="1"/>
  <c r="CD10" i="1"/>
  <c r="BZ10" i="1"/>
  <c r="CM10" i="1" s="1"/>
  <c r="CO9" i="1"/>
  <c r="CN9" i="1"/>
  <c r="CD9" i="1"/>
  <c r="BZ9" i="1"/>
  <c r="CM9" i="1" s="1"/>
  <c r="CO7" i="1"/>
  <c r="CN7" i="1"/>
  <c r="CD7" i="1"/>
  <c r="BZ7" i="1"/>
  <c r="CM7" i="1" s="1"/>
  <c r="CO6" i="1"/>
  <c r="CN6" i="1"/>
  <c r="CD6" i="1"/>
  <c r="BZ6" i="1"/>
  <c r="CM6" i="1" s="1"/>
  <c r="CO5" i="1"/>
  <c r="CN5" i="1"/>
  <c r="CD5" i="1"/>
  <c r="BZ5" i="1"/>
  <c r="CM5" i="1" s="1"/>
  <c r="CO4" i="1"/>
  <c r="CN4" i="1"/>
  <c r="CD4" i="1"/>
  <c r="BZ4" i="1"/>
  <c r="CM4" i="1" s="1"/>
  <c r="CO3" i="1"/>
  <c r="CN3" i="1"/>
  <c r="CD3" i="1"/>
  <c r="BZ3" i="1"/>
  <c r="CM3" i="1" s="1"/>
  <c r="CO2" i="1"/>
  <c r="CN2" i="1"/>
  <c r="CD2" i="1"/>
  <c r="BZ2" i="1"/>
  <c r="CM2" i="1" s="1"/>
  <c r="CP2" i="1" l="1"/>
  <c r="CP14" i="1"/>
  <c r="CP17" i="1"/>
  <c r="CP19" i="1"/>
  <c r="CP20" i="1"/>
  <c r="CP21" i="1"/>
  <c r="CP22" i="1"/>
  <c r="CP23" i="1"/>
  <c r="CP25" i="1"/>
  <c r="CP26" i="1"/>
  <c r="CP27" i="1"/>
  <c r="CP28" i="1"/>
  <c r="CP29" i="1"/>
  <c r="CP18" i="1"/>
  <c r="CP11" i="1"/>
  <c r="BI29" i="1"/>
  <c r="BH29" i="1"/>
  <c r="AX29" i="1"/>
  <c r="AT29" i="1"/>
  <c r="AD29" i="1"/>
  <c r="AC29" i="1"/>
  <c r="S29" i="1"/>
  <c r="O29" i="1"/>
  <c r="BI28" i="1"/>
  <c r="BH28" i="1"/>
  <c r="AX28" i="1"/>
  <c r="AT28" i="1"/>
  <c r="AD28" i="1"/>
  <c r="AC28" i="1"/>
  <c r="S28" i="1"/>
  <c r="O28" i="1"/>
  <c r="BI27" i="1"/>
  <c r="BH27" i="1"/>
  <c r="AX27" i="1"/>
  <c r="AT27" i="1"/>
  <c r="AD27" i="1"/>
  <c r="AC27" i="1"/>
  <c r="S27" i="1"/>
  <c r="O27" i="1"/>
  <c r="BI26" i="1"/>
  <c r="BH26" i="1"/>
  <c r="AX26" i="1"/>
  <c r="AT26" i="1"/>
  <c r="AD26" i="1"/>
  <c r="AC26" i="1"/>
  <c r="S26" i="1"/>
  <c r="O26" i="1"/>
  <c r="BI25" i="1"/>
  <c r="BH25" i="1"/>
  <c r="AX25" i="1"/>
  <c r="AT25" i="1"/>
  <c r="AD25" i="1"/>
  <c r="AC25" i="1"/>
  <c r="S25" i="1"/>
  <c r="O25" i="1"/>
  <c r="CP15" i="1" l="1"/>
  <c r="CP13" i="1"/>
  <c r="CP10" i="1"/>
  <c r="CP7" i="1"/>
  <c r="CP3" i="1"/>
  <c r="CP5" i="1"/>
  <c r="CP16" i="1"/>
  <c r="CP12" i="1"/>
  <c r="CP6" i="1"/>
  <c r="CP9" i="1"/>
  <c r="CP4" i="1"/>
  <c r="AB25" i="1"/>
  <c r="AE25" i="1" s="1"/>
  <c r="BG25" i="1"/>
  <c r="BJ25" i="1" s="1"/>
  <c r="AB26" i="1"/>
  <c r="AE26" i="1" s="1"/>
  <c r="BG26" i="1"/>
  <c r="BJ26" i="1" s="1"/>
  <c r="AB27" i="1"/>
  <c r="AE27" i="1" s="1"/>
  <c r="BG27" i="1"/>
  <c r="BJ27" i="1" s="1"/>
  <c r="AB28" i="1"/>
  <c r="AE28" i="1" s="1"/>
  <c r="BG28" i="1"/>
  <c r="BJ28" i="1" s="1"/>
  <c r="AB29" i="1"/>
  <c r="AE29" i="1" s="1"/>
  <c r="BG29" i="1"/>
  <c r="BJ29" i="1" s="1"/>
  <c r="BI23" i="1"/>
  <c r="BH23" i="1"/>
  <c r="AX23" i="1"/>
  <c r="AT23" i="1"/>
  <c r="BI22" i="1"/>
  <c r="BH22" i="1"/>
  <c r="AX22" i="1"/>
  <c r="AT22" i="1"/>
  <c r="BI21" i="1"/>
  <c r="BH21" i="1"/>
  <c r="AX21" i="1"/>
  <c r="AT21" i="1"/>
  <c r="BI20" i="1"/>
  <c r="BH20" i="1"/>
  <c r="AX20" i="1"/>
  <c r="AT20" i="1"/>
  <c r="BI19" i="1"/>
  <c r="BH19" i="1"/>
  <c r="AX19" i="1"/>
  <c r="AT19" i="1"/>
  <c r="BI18" i="1"/>
  <c r="BH18" i="1"/>
  <c r="AX18" i="1"/>
  <c r="AT18" i="1"/>
  <c r="BI17" i="1"/>
  <c r="BH17" i="1"/>
  <c r="AX17" i="1"/>
  <c r="AT17" i="1"/>
  <c r="BI16" i="1"/>
  <c r="BH16" i="1"/>
  <c r="AX16" i="1"/>
  <c r="AT16" i="1"/>
  <c r="BI15" i="1"/>
  <c r="BH15" i="1"/>
  <c r="AX15" i="1"/>
  <c r="AT15" i="1"/>
  <c r="BI14" i="1"/>
  <c r="BH14" i="1"/>
  <c r="AX14" i="1"/>
  <c r="AT14" i="1"/>
  <c r="BI13" i="1"/>
  <c r="BH13" i="1"/>
  <c r="AX13" i="1"/>
  <c r="AT13" i="1"/>
  <c r="BI12" i="1"/>
  <c r="BH12" i="1"/>
  <c r="AX12" i="1"/>
  <c r="AT12" i="1"/>
  <c r="BI11" i="1"/>
  <c r="BH11" i="1"/>
  <c r="AX11" i="1"/>
  <c r="AT11" i="1"/>
  <c r="BI10" i="1"/>
  <c r="BH10" i="1"/>
  <c r="AX10" i="1"/>
  <c r="AT10" i="1"/>
  <c r="BI9" i="1"/>
  <c r="BH9" i="1"/>
  <c r="AX9" i="1"/>
  <c r="AT9" i="1"/>
  <c r="BI7" i="1"/>
  <c r="BH7" i="1"/>
  <c r="AX7" i="1"/>
  <c r="AT7" i="1"/>
  <c r="BI6" i="1"/>
  <c r="BH6" i="1"/>
  <c r="AX6" i="1"/>
  <c r="AT6" i="1"/>
  <c r="BI5" i="1"/>
  <c r="BH5" i="1"/>
  <c r="AX5" i="1"/>
  <c r="AT5" i="1"/>
  <c r="BI4" i="1"/>
  <c r="BH4" i="1"/>
  <c r="AX4" i="1"/>
  <c r="AT4" i="1"/>
  <c r="BI3" i="1"/>
  <c r="BH3" i="1"/>
  <c r="AX3" i="1"/>
  <c r="AT3" i="1"/>
  <c r="BI2" i="1"/>
  <c r="BH2" i="1"/>
  <c r="AX2" i="1"/>
  <c r="AT2" i="1"/>
  <c r="BG2" i="1" l="1"/>
  <c r="BG3" i="1"/>
  <c r="BJ3" i="1" s="1"/>
  <c r="BG4" i="1"/>
  <c r="BG5" i="1"/>
  <c r="BJ5" i="1" s="1"/>
  <c r="BG6" i="1"/>
  <c r="BJ6" i="1" s="1"/>
  <c r="BG7" i="1"/>
  <c r="BG9" i="1"/>
  <c r="BG10" i="1"/>
  <c r="BJ10" i="1" s="1"/>
  <c r="BG11" i="1"/>
  <c r="BJ11" i="1" s="1"/>
  <c r="BG12" i="1"/>
  <c r="BJ12" i="1" s="1"/>
  <c r="BG13" i="1"/>
  <c r="BG14" i="1"/>
  <c r="BJ14" i="1" s="1"/>
  <c r="BG15" i="1"/>
  <c r="BJ15" i="1" s="1"/>
  <c r="BG16" i="1"/>
  <c r="BG17" i="1"/>
  <c r="BJ17" i="1" s="1"/>
  <c r="BG18" i="1"/>
  <c r="BJ18" i="1" s="1"/>
  <c r="BG19" i="1"/>
  <c r="BJ19" i="1" s="1"/>
  <c r="BG20" i="1"/>
  <c r="BG21" i="1"/>
  <c r="BJ21" i="1" s="1"/>
  <c r="BG22" i="1"/>
  <c r="BJ22" i="1" s="1"/>
  <c r="BG23" i="1"/>
  <c r="BJ23" i="1" s="1"/>
  <c r="BJ20" i="1"/>
  <c r="BJ13" i="1"/>
  <c r="BJ7" i="1"/>
  <c r="BJ2" i="1"/>
  <c r="BJ16" i="1"/>
  <c r="BJ9" i="1"/>
  <c r="BJ4" i="1"/>
  <c r="AD18" i="1"/>
  <c r="AC18" i="1"/>
  <c r="S18" i="1"/>
  <c r="O18" i="1"/>
  <c r="AB18" i="1" l="1"/>
  <c r="AE18" i="1" s="1"/>
  <c r="O3" i="1"/>
  <c r="O4" i="1"/>
  <c r="O5" i="1"/>
  <c r="O6" i="1"/>
  <c r="O7" i="1"/>
  <c r="O9" i="1"/>
  <c r="O10" i="1"/>
  <c r="O11" i="1"/>
  <c r="O12" i="1"/>
  <c r="O13" i="1"/>
  <c r="O14" i="1"/>
  <c r="O15" i="1"/>
  <c r="O16" i="1"/>
  <c r="O17" i="1"/>
  <c r="O19" i="1"/>
  <c r="O20" i="1"/>
  <c r="O21" i="1"/>
  <c r="O22" i="1"/>
  <c r="O23" i="1"/>
  <c r="O2" i="1"/>
  <c r="AD14" i="1" l="1"/>
  <c r="AC14" i="1"/>
  <c r="S14" i="1"/>
  <c r="AB14" i="1" s="1"/>
  <c r="AE14" i="1" l="1"/>
  <c r="AD3" i="1"/>
  <c r="AD4" i="1"/>
  <c r="AD5" i="1"/>
  <c r="AD6" i="1"/>
  <c r="AD7" i="1"/>
  <c r="AD9" i="1"/>
  <c r="AD10" i="1"/>
  <c r="AD11" i="1"/>
  <c r="AD12" i="1"/>
  <c r="AD13" i="1"/>
  <c r="AD15" i="1"/>
  <c r="AD16" i="1"/>
  <c r="AD17" i="1"/>
  <c r="AD19" i="1"/>
  <c r="AD20" i="1"/>
  <c r="AD21" i="1"/>
  <c r="AD22" i="1"/>
  <c r="AD23" i="1"/>
  <c r="AC3" i="1"/>
  <c r="AC4" i="1"/>
  <c r="AC5" i="1"/>
  <c r="AC6" i="1"/>
  <c r="AC7" i="1"/>
  <c r="AC9" i="1"/>
  <c r="AC10" i="1"/>
  <c r="AC11" i="1"/>
  <c r="AC12" i="1"/>
  <c r="AC13" i="1"/>
  <c r="AC15" i="1"/>
  <c r="AC16" i="1"/>
  <c r="AC17" i="1"/>
  <c r="AC19" i="1"/>
  <c r="AC20" i="1"/>
  <c r="AC21" i="1"/>
  <c r="AC22" i="1"/>
  <c r="AC23" i="1"/>
  <c r="S3" i="1" l="1"/>
  <c r="AB3" i="1" s="1"/>
  <c r="S4" i="1"/>
  <c r="AB4" i="1" s="1"/>
  <c r="S5" i="1"/>
  <c r="AB5" i="1" s="1"/>
  <c r="S6" i="1"/>
  <c r="AB6" i="1" s="1"/>
  <c r="AE6" i="1" s="1"/>
  <c r="S7" i="1"/>
  <c r="AB7" i="1" s="1"/>
  <c r="S9" i="1"/>
  <c r="AB9" i="1" s="1"/>
  <c r="S10" i="1"/>
  <c r="AB10" i="1" s="1"/>
  <c r="S11" i="1"/>
  <c r="AB11" i="1" s="1"/>
  <c r="S12" i="1"/>
  <c r="AB12" i="1" s="1"/>
  <c r="S13" i="1"/>
  <c r="AB13" i="1" s="1"/>
  <c r="S15" i="1"/>
  <c r="AB15" i="1" s="1"/>
  <c r="S16" i="1"/>
  <c r="AB16" i="1" s="1"/>
  <c r="S17" i="1"/>
  <c r="AB17" i="1" s="1"/>
  <c r="AE17" i="1" s="1"/>
  <c r="S19" i="1"/>
  <c r="AB19" i="1" s="1"/>
  <c r="S20" i="1"/>
  <c r="AB20" i="1" s="1"/>
  <c r="S21" i="1"/>
  <c r="AB21" i="1" s="1"/>
  <c r="S22" i="1"/>
  <c r="AB22" i="1" s="1"/>
  <c r="S23" i="1"/>
  <c r="AB23" i="1" s="1"/>
  <c r="AE23" i="1" l="1"/>
  <c r="AE21" i="1"/>
  <c r="AE20" i="1"/>
  <c r="AE12" i="1"/>
  <c r="AE10" i="1"/>
  <c r="AE7" i="1"/>
  <c r="AE5" i="1"/>
  <c r="AE3" i="1"/>
  <c r="AE22" i="1"/>
  <c r="AE19" i="1"/>
  <c r="AE16" i="1"/>
  <c r="AE13" i="1"/>
  <c r="AE11" i="1"/>
  <c r="AE9" i="1"/>
  <c r="AE4" i="1"/>
  <c r="AE15" i="1"/>
  <c r="AD2" i="1" l="1"/>
  <c r="AC2" i="1"/>
  <c r="S2" i="1"/>
  <c r="AB2" i="1" s="1"/>
  <c r="AE2" i="1" l="1"/>
</calcChain>
</file>

<file path=xl/sharedStrings.xml><?xml version="1.0" encoding="utf-8"?>
<sst xmlns="http://schemas.openxmlformats.org/spreadsheetml/2006/main" count="454" uniqueCount="118">
  <si>
    <t>02.</t>
  </si>
  <si>
    <t>03.</t>
  </si>
  <si>
    <t>04.</t>
  </si>
  <si>
    <t>05.</t>
  </si>
  <si>
    <t>06.</t>
  </si>
  <si>
    <t>07.</t>
  </si>
  <si>
    <t>08.</t>
  </si>
  <si>
    <t>09.</t>
  </si>
  <si>
    <t>10.</t>
  </si>
  <si>
    <t>12.</t>
  </si>
  <si>
    <t>13.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</si>
  <si>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</si>
  <si>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</si>
  <si>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</si>
  <si>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</si>
  <si>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</si>
  <si>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</si>
  <si>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</si>
  <si>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</si>
  <si>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</si>
  <si>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</si>
  <si>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11.</t>
  </si>
  <si>
    <t>14.</t>
  </si>
  <si>
    <t>15.</t>
  </si>
  <si>
    <t>01.</t>
  </si>
  <si>
    <t>tareas</t>
  </si>
  <si>
    <t>1ª</t>
  </si>
  <si>
    <t>2ª</t>
  </si>
  <si>
    <t>3ª</t>
  </si>
  <si>
    <t>4ª</t>
  </si>
  <si>
    <t>5ª</t>
  </si>
  <si>
    <t>Participac.</t>
  </si>
  <si>
    <t>Ev. Tangram</t>
  </si>
  <si>
    <t>Ev. Periodo</t>
  </si>
  <si>
    <t>Autoevaluac</t>
  </si>
  <si>
    <t>C. Ma-ge-est</t>
  </si>
  <si>
    <t>tma sen y cos</t>
  </si>
  <si>
    <t>Identid trig</t>
  </si>
  <si>
    <t>Ec. Trig</t>
  </si>
  <si>
    <t>conjuntos</t>
  </si>
  <si>
    <t>Acevedo García Luisa Fernanda</t>
  </si>
  <si>
    <t>Arango Lemus Paula Andrea</t>
  </si>
  <si>
    <t>Arrubla Taborda Leidy Bibiana</t>
  </si>
  <si>
    <t>Bedoya Herrera Luisa Maria</t>
  </si>
  <si>
    <t>Cardona Martinez Veronica azucena</t>
  </si>
  <si>
    <t>Echavarria Acevedo Alex</t>
  </si>
  <si>
    <t>Escobar Patiño Valeria</t>
  </si>
  <si>
    <t>Fernández Herrera Miguel Angel</t>
  </si>
  <si>
    <t>Fernández Sánchez Kevin</t>
  </si>
  <si>
    <t>Guzman Montoya Leidy Johanna</t>
  </si>
  <si>
    <t>Loaiza Davila Wilmar Andres</t>
  </si>
  <si>
    <t>Molina Arias Andy Catherine</t>
  </si>
  <si>
    <t>Molina Taborda Marinela</t>
  </si>
  <si>
    <t>Ortiz Gómez Jineth</t>
  </si>
  <si>
    <t>Patiño Herrera Liss Nayaira</t>
  </si>
  <si>
    <t>Ramirez Dávila Andrés Felipe</t>
  </si>
  <si>
    <t>Rico Montoya Santiago</t>
  </si>
  <si>
    <t>Sánchez Galeano Melisa</t>
  </si>
  <si>
    <t>Velásquez Espinosa Jenny Carolina</t>
  </si>
  <si>
    <t>Villada Dávila Karen Camila</t>
  </si>
  <si>
    <t>Cadavid R. Maria Alejandra</t>
  </si>
  <si>
    <t>Blandon Valladales Lorena (m)</t>
  </si>
  <si>
    <t>Marquez Saldarriaga Angie Paola( E )</t>
  </si>
  <si>
    <t>Zapata Cardona Katerine (G)</t>
  </si>
  <si>
    <t>26.</t>
  </si>
  <si>
    <t>García Taborda Santiago</t>
  </si>
  <si>
    <t>27.</t>
  </si>
  <si>
    <t>m. t. c.</t>
  </si>
  <si>
    <t>Martinez Yeison david</t>
  </si>
  <si>
    <t>Actividades</t>
  </si>
  <si>
    <t>NOTA  100%</t>
  </si>
  <si>
    <r>
      <t xml:space="preserve">Seguim. </t>
    </r>
    <r>
      <rPr>
        <b/>
        <sz val="10"/>
        <color rgb="FFFF0000"/>
        <rFont val="Monotype Corsiva"/>
        <family val="4"/>
      </rPr>
      <t>70%</t>
    </r>
  </si>
  <si>
    <r>
      <t xml:space="preserve">Ev. Per. </t>
    </r>
    <r>
      <rPr>
        <b/>
        <sz val="10"/>
        <color rgb="FFFF0000"/>
        <rFont val="Monotype Corsiva"/>
        <family val="4"/>
      </rPr>
      <t>20%</t>
    </r>
  </si>
  <si>
    <r>
      <t xml:space="preserve">Autoev. </t>
    </r>
    <r>
      <rPr>
        <b/>
        <sz val="10"/>
        <color rgb="FFFF0000"/>
        <rFont val="Monotype Corsiva"/>
        <family val="4"/>
      </rPr>
      <t>10%</t>
    </r>
  </si>
  <si>
    <t>dispersion</t>
  </si>
  <si>
    <t>Anteproyecto</t>
  </si>
  <si>
    <t>peri - areas</t>
  </si>
  <si>
    <t>lógica</t>
  </si>
  <si>
    <t>Cons. M-G-E</t>
  </si>
  <si>
    <t>Avance Proy.</t>
  </si>
  <si>
    <t>Ev. Torre</t>
  </si>
  <si>
    <t>Inecuaciones</t>
  </si>
  <si>
    <t>sucesiones</t>
  </si>
  <si>
    <t>limites</t>
  </si>
  <si>
    <t>t. conteo</t>
  </si>
  <si>
    <t>volumenes</t>
  </si>
  <si>
    <t>pitagor-tales</t>
  </si>
  <si>
    <t>dom. Y rango</t>
  </si>
  <si>
    <t xml:space="preserve">Zapata Cardona Katerine </t>
  </si>
  <si>
    <t>Marquez Saldarriaga Angie Paola</t>
  </si>
  <si>
    <t xml:space="preserve">Blandon Valladales Lorena </t>
  </si>
  <si>
    <t>x</t>
  </si>
  <si>
    <t>Juego</t>
  </si>
  <si>
    <t>Ev. Juego</t>
  </si>
  <si>
    <t>Derivadas</t>
  </si>
  <si>
    <t>Cónicas</t>
  </si>
  <si>
    <t>Estudiante</t>
  </si>
  <si>
    <t>Nota 1 p</t>
  </si>
  <si>
    <t>Nota 2 p</t>
  </si>
  <si>
    <t>Nota 3 p</t>
  </si>
  <si>
    <t>Nota final</t>
  </si>
  <si>
    <t>Nota Faltante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</si>
  <si>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</si>
  <si>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</si>
  <si>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</si>
  <si>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</si>
  <si>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</si>
  <si>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</si>
  <si>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</si>
  <si>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</si>
  <si>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</si>
  <si>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Calle Ramirez Vanessa</t>
  </si>
  <si>
    <t>conteo</t>
  </si>
  <si>
    <t>DEFINITIVA</t>
  </si>
  <si>
    <t>Conteo</t>
  </si>
  <si>
    <t>consulta</t>
  </si>
  <si>
    <t>proyecto</t>
  </si>
  <si>
    <t>Consulta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</si>
</sst>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2" x14ac:knownFonts="1">
    <font>
      <sz val="10"/>
      <name val="Arial"/>
    </font>
    <font>
      <sz val="11"/>
      <name val="Arial"/>
      <family val="2"/>
    </font>
    <font>
      <b/>
      <sz val="8"/>
      <color indexed="8"/>
      <name val="Monotype Corsiva"/>
      <family val="4"/>
    </font>
    <font>
      <sz val="10"/>
      <name val="Arial"/>
      <family val="2"/>
    </font>
    <font>
      <b/>
      <sz val="8"/>
      <name val="Monotype Corsiva"/>
      <family val="4"/>
    </font>
    <font>
      <sz val="8"/>
      <name val="Arial"/>
      <family val="2"/>
    </font>
    <font>
      <sz val="8"/>
      <color indexed="8"/>
      <name val="Arial"/>
      <family val="2"/>
    </font>
    <font>
      <sz val="8"/>
      <name val="Monotype Corsiva"/>
      <family val="4"/>
    </font>
    <font>
      <sz val="12"/>
      <name val="Times New Roman"/>
      <family val="1"/>
    </font>
    <font>
      <b/>
      <sz val="10"/>
      <name val="Monotype Corsiva"/>
      <family val="4"/>
    </font>
    <font>
      <sz val="10"/>
      <name val="Times New Roman"/>
      <family val="1"/>
    </font>
    <font>
      <sz val="9"/>
      <name val="Times New Roman"/>
      <family val="1"/>
    </font>
    <font>
      <sz val="9.5"/>
      <name val="Times New Roman"/>
      <family val="1"/>
    </font>
    <font>
      <sz val="8"/>
      <color rgb="FFFF0000"/>
      <name val="Arial"/>
      <family val="2"/>
    </font>
    <font>
      <sz val="8"/>
      <color theme="3" tint="0.39997558519241921"/>
      <name val="Arial"/>
      <family val="2"/>
    </font>
    <font>
      <sz val="8"/>
      <color rgb="FF00B050"/>
      <name val="Arial"/>
      <family val="2"/>
    </font>
    <font>
      <b/>
      <sz val="10"/>
      <color rgb="FFFF0000"/>
      <name val="Monotype Corsiva"/>
      <family val="4"/>
    </font>
    <font>
      <b/>
      <sz val="11"/>
      <color indexed="8"/>
      <name val="Monotype Corsiva"/>
      <family val="4"/>
    </font>
    <font>
      <sz val="8"/>
      <color rgb="FF00B0F0"/>
      <name val="Arial"/>
      <family val="2"/>
    </font>
    <font>
      <sz val="8"/>
      <color rgb="FF92D050"/>
      <name val="Arial"/>
      <family val="2"/>
    </font>
    <font>
      <sz val="8"/>
      <color rgb="FF0070C0"/>
      <name val="Arial"/>
      <family val="2"/>
    </font>
    <font>
      <sz val="8"/>
      <color rgb="FFFFFF00"/>
      <name val="Arial"/>
      <family val="2"/>
    </font>
    <font>
      <sz val="8"/>
      <color theme="4"/>
      <name val="Arial"/>
      <family val="2"/>
    </font>
    <font>
      <sz val="7.5"/>
      <name val="Arial"/>
      <family val="2"/>
    </font>
    <font>
      <sz val="7.5"/>
      <color indexed="8"/>
      <name val="Arial"/>
      <family val="2"/>
    </font>
    <font>
      <sz val="7"/>
      <name val="Arial"/>
      <family val="2"/>
    </font>
    <font>
      <sz val="7"/>
      <color rgb="FF0070C0"/>
      <name val="Arial"/>
      <family val="2"/>
    </font>
    <font>
      <sz val="7"/>
      <color indexed="8"/>
      <name val="Arial"/>
      <family val="2"/>
    </font>
    <font>
      <sz val="7"/>
      <color rgb="FF00B050"/>
      <name val="Arial"/>
      <family val="2"/>
    </font>
    <font>
      <b/>
      <sz val="10"/>
      <name val="Arial"/>
      <family val="2"/>
    </font>
    <font>
      <sz val="7"/>
      <color theme="1"/>
      <name val="Arial"/>
      <family val="2"/>
    </font>
    <font>
      <sz val="7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1" xfId="0" applyBorder="1"/>
    <xf numFmtId="49" fontId="0" fillId="0" borderId="1" xfId="0" applyNumberFormat="1" applyBorder="1" applyAlignment="1">
      <alignment horizontal="center"/>
    </xf>
    <xf numFmtId="0" fontId="1" fillId="0" borderId="1" xfId="0" applyFont="1" applyBorder="1"/>
    <xf numFmtId="49" fontId="0" fillId="0" borderId="0" xfId="0" applyNumberFormat="1" applyBorder="1" applyAlignment="1">
      <alignment horizontal="center"/>
    </xf>
    <xf numFmtId="0" fontId="2" fillId="2" borderId="2" xfId="0" applyFont="1" applyFill="1" applyBorder="1" applyAlignment="1">
      <alignment textRotation="255"/>
    </xf>
    <xf numFmtId="49" fontId="3" fillId="0" borderId="1" xfId="0" applyNumberFormat="1" applyFont="1" applyBorder="1" applyAlignment="1">
      <alignment horizontal="center"/>
    </xf>
    <xf numFmtId="164" fontId="5" fillId="0" borderId="1" xfId="0" applyNumberFormat="1" applyFont="1" applyBorder="1"/>
    <xf numFmtId="164" fontId="6" fillId="0" borderId="1" xfId="0" applyNumberFormat="1" applyFont="1" applyFill="1" applyBorder="1"/>
    <xf numFmtId="0" fontId="2" fillId="2" borderId="1" xfId="0" applyFont="1" applyFill="1" applyBorder="1" applyAlignment="1">
      <alignment textRotation="255"/>
    </xf>
    <xf numFmtId="0" fontId="4" fillId="0" borderId="3" xfId="0" applyFont="1" applyBorder="1" applyAlignment="1">
      <alignment textRotation="255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1" xfId="0" applyFont="1" applyFill="1" applyBorder="1"/>
    <xf numFmtId="0" fontId="8" fillId="0" borderId="1" xfId="0" applyFont="1" applyBorder="1"/>
    <xf numFmtId="0" fontId="5" fillId="0" borderId="0" xfId="0" applyFont="1" applyBorder="1"/>
    <xf numFmtId="0" fontId="4" fillId="2" borderId="2" xfId="0" applyFont="1" applyFill="1" applyBorder="1" applyAlignment="1">
      <alignment textRotation="255"/>
    </xf>
    <xf numFmtId="0" fontId="9" fillId="0" borderId="1" xfId="0" applyFont="1" applyBorder="1" applyAlignment="1">
      <alignment textRotation="255"/>
    </xf>
    <xf numFmtId="0" fontId="4" fillId="3" borderId="1" xfId="0" applyFont="1" applyFill="1" applyBorder="1" applyAlignment="1">
      <alignment horizontal="center" textRotation="255"/>
    </xf>
    <xf numFmtId="0" fontId="0" fillId="0" borderId="0" xfId="0" applyBorder="1"/>
    <xf numFmtId="164" fontId="6" fillId="0" borderId="4" xfId="0" applyNumberFormat="1" applyFont="1" applyFill="1" applyBorder="1"/>
    <xf numFmtId="0" fontId="0" fillId="0" borderId="4" xfId="0" applyBorder="1"/>
    <xf numFmtId="0" fontId="2" fillId="0" borderId="1" xfId="0" applyFont="1" applyFill="1" applyBorder="1" applyAlignment="1">
      <alignment textRotation="255"/>
    </xf>
    <xf numFmtId="2" fontId="5" fillId="3" borderId="1" xfId="0" applyNumberFormat="1" applyFont="1" applyFill="1" applyBorder="1"/>
    <xf numFmtId="0" fontId="4" fillId="0" borderId="1" xfId="0" applyFont="1" applyBorder="1" applyAlignment="1">
      <alignment textRotation="255"/>
    </xf>
    <xf numFmtId="0" fontId="0" fillId="3" borderId="0" xfId="0" applyFill="1"/>
    <xf numFmtId="0" fontId="3" fillId="0" borderId="1" xfId="0" applyFont="1" applyBorder="1" applyAlignment="1">
      <alignment horizontal="center"/>
    </xf>
    <xf numFmtId="0" fontId="10" fillId="4" borderId="1" xfId="0" applyFont="1" applyFill="1" applyBorder="1" applyAlignment="1">
      <alignment horizontal="left"/>
    </xf>
    <xf numFmtId="0" fontId="10" fillId="4" borderId="1" xfId="0" applyFont="1" applyFill="1" applyBorder="1"/>
    <xf numFmtId="0" fontId="10" fillId="0" borderId="1" xfId="0" applyFont="1" applyBorder="1"/>
    <xf numFmtId="0" fontId="3" fillId="0" borderId="0" xfId="0" applyFont="1"/>
    <xf numFmtId="0" fontId="11" fillId="4" borderId="1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left"/>
    </xf>
    <xf numFmtId="0" fontId="11" fillId="4" borderId="1" xfId="0" applyFont="1" applyFill="1" applyBorder="1"/>
    <xf numFmtId="164" fontId="5" fillId="4" borderId="1" xfId="0" applyNumberFormat="1" applyFont="1" applyFill="1" applyBorder="1"/>
    <xf numFmtId="0" fontId="0" fillId="4" borderId="1" xfId="0" applyFill="1" applyBorder="1"/>
    <xf numFmtId="0" fontId="8" fillId="4" borderId="1" xfId="0" applyFont="1" applyFill="1" applyBorder="1"/>
    <xf numFmtId="0" fontId="1" fillId="4" borderId="1" xfId="0" applyFont="1" applyFill="1" applyBorder="1"/>
    <xf numFmtId="164" fontId="6" fillId="4" borderId="1" xfId="0" applyNumberFormat="1" applyFont="1" applyFill="1" applyBorder="1"/>
    <xf numFmtId="0" fontId="10" fillId="4" borderId="5" xfId="0" applyFont="1" applyFill="1" applyBorder="1"/>
    <xf numFmtId="2" fontId="5" fillId="3" borderId="0" xfId="0" applyNumberFormat="1" applyFont="1" applyFill="1" applyBorder="1"/>
    <xf numFmtId="2" fontId="13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5" borderId="1" xfId="0" applyNumberFormat="1" applyFont="1" applyFill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2" fontId="6" fillId="5" borderId="1" xfId="0" applyNumberFormat="1" applyFont="1" applyFill="1" applyBorder="1" applyAlignment="1">
      <alignment horizontal="center"/>
    </xf>
    <xf numFmtId="2" fontId="5" fillId="4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2" fontId="15" fillId="0" borderId="1" xfId="0" applyNumberFormat="1" applyFont="1" applyBorder="1" applyAlignment="1">
      <alignment horizontal="center"/>
    </xf>
    <xf numFmtId="0" fontId="4" fillId="5" borderId="3" xfId="0" applyFont="1" applyFill="1" applyBorder="1" applyAlignment="1">
      <alignment textRotation="255"/>
    </xf>
    <xf numFmtId="0" fontId="2" fillId="5" borderId="2" xfId="0" applyFont="1" applyFill="1" applyBorder="1" applyAlignment="1">
      <alignment textRotation="255"/>
    </xf>
    <xf numFmtId="2" fontId="6" fillId="6" borderId="1" xfId="0" applyNumberFormat="1" applyFont="1" applyFill="1" applyBorder="1" applyAlignment="1">
      <alignment horizontal="center"/>
    </xf>
    <xf numFmtId="164" fontId="5" fillId="0" borderId="4" xfId="0" applyNumberFormat="1" applyFont="1" applyBorder="1"/>
    <xf numFmtId="9" fontId="17" fillId="7" borderId="2" xfId="0" applyNumberFormat="1" applyFont="1" applyFill="1" applyBorder="1" applyAlignment="1">
      <alignment textRotation="255"/>
    </xf>
    <xf numFmtId="2" fontId="18" fillId="0" borderId="1" xfId="0" applyNumberFormat="1" applyFont="1" applyBorder="1" applyAlignment="1">
      <alignment horizontal="center"/>
    </xf>
    <xf numFmtId="2" fontId="19" fillId="0" borderId="1" xfId="0" applyNumberFormat="1" applyFont="1" applyBorder="1" applyAlignment="1">
      <alignment horizontal="center"/>
    </xf>
    <xf numFmtId="2" fontId="20" fillId="0" borderId="1" xfId="0" applyNumberFormat="1" applyFont="1" applyBorder="1" applyAlignment="1">
      <alignment horizontal="center"/>
    </xf>
    <xf numFmtId="2" fontId="21" fillId="0" borderId="1" xfId="0" applyNumberFormat="1" applyFont="1" applyBorder="1" applyAlignment="1">
      <alignment horizontal="center"/>
    </xf>
    <xf numFmtId="0" fontId="3" fillId="3" borderId="0" xfId="0" applyFont="1" applyFill="1"/>
    <xf numFmtId="2" fontId="22" fillId="0" borderId="1" xfId="0" applyNumberFormat="1" applyFont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49" fontId="0" fillId="4" borderId="0" xfId="0" applyNumberFormat="1" applyFill="1" applyBorder="1" applyAlignment="1">
      <alignment horizontal="center"/>
    </xf>
    <xf numFmtId="164" fontId="24" fillId="0" borderId="4" xfId="0" applyNumberFormat="1" applyFont="1" applyFill="1" applyBorder="1"/>
    <xf numFmtId="164" fontId="24" fillId="0" borderId="1" xfId="0" applyNumberFormat="1" applyFont="1" applyFill="1" applyBorder="1"/>
    <xf numFmtId="0" fontId="23" fillId="0" borderId="1" xfId="0" applyFont="1" applyBorder="1"/>
    <xf numFmtId="0" fontId="3" fillId="0" borderId="1" xfId="0" applyFont="1" applyBorder="1"/>
    <xf numFmtId="2" fontId="0" fillId="0" borderId="1" xfId="0" applyNumberForma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2" fontId="25" fillId="0" borderId="1" xfId="0" applyNumberFormat="1" applyFont="1" applyBorder="1" applyAlignment="1">
      <alignment horizontal="center"/>
    </xf>
    <xf numFmtId="2" fontId="25" fillId="5" borderId="1" xfId="0" applyNumberFormat="1" applyFont="1" applyFill="1" applyBorder="1" applyAlignment="1">
      <alignment horizontal="center"/>
    </xf>
    <xf numFmtId="2" fontId="26" fillId="0" borderId="1" xfId="0" applyNumberFormat="1" applyFont="1" applyBorder="1" applyAlignment="1">
      <alignment horizontal="center"/>
    </xf>
    <xf numFmtId="2" fontId="27" fillId="5" borderId="1" xfId="0" applyNumberFormat="1" applyFont="1" applyFill="1" applyBorder="1" applyAlignment="1">
      <alignment horizontal="center"/>
    </xf>
    <xf numFmtId="0" fontId="25" fillId="3" borderId="0" xfId="0" applyFont="1" applyFill="1"/>
    <xf numFmtId="2" fontId="25" fillId="4" borderId="1" xfId="0" applyNumberFormat="1" applyFont="1" applyFill="1" applyBorder="1" applyAlignment="1">
      <alignment horizontal="center"/>
    </xf>
    <xf numFmtId="2" fontId="27" fillId="0" borderId="1" xfId="0" applyNumberFormat="1" applyFont="1" applyFill="1" applyBorder="1" applyAlignment="1">
      <alignment horizontal="center"/>
    </xf>
    <xf numFmtId="2" fontId="27" fillId="6" borderId="1" xfId="0" applyNumberFormat="1" applyFont="1" applyFill="1" applyBorder="1" applyAlignment="1">
      <alignment horizontal="center"/>
    </xf>
    <xf numFmtId="2" fontId="25" fillId="3" borderId="1" xfId="0" applyNumberFormat="1" applyFont="1" applyFill="1" applyBorder="1"/>
    <xf numFmtId="2" fontId="25" fillId="3" borderId="0" xfId="0" applyNumberFormat="1" applyFont="1" applyFill="1" applyBorder="1"/>
    <xf numFmtId="2" fontId="28" fillId="0" borderId="1" xfId="0" applyNumberFormat="1" applyFont="1" applyBorder="1" applyAlignment="1">
      <alignment horizontal="center"/>
    </xf>
    <xf numFmtId="0" fontId="29" fillId="0" borderId="1" xfId="0" applyFont="1" applyBorder="1" applyAlignment="1">
      <alignment textRotation="255"/>
    </xf>
    <xf numFmtId="2" fontId="30" fillId="0" borderId="1" xfId="0" applyNumberFormat="1" applyFont="1" applyBorder="1" applyAlignment="1">
      <alignment horizontal="center"/>
    </xf>
    <xf numFmtId="2" fontId="0" fillId="0" borderId="1" xfId="0" applyNumberFormat="1" applyBorder="1"/>
    <xf numFmtId="2" fontId="25" fillId="0" borderId="1" xfId="0" applyNumberFormat="1" applyFont="1" applyBorder="1"/>
    <xf numFmtId="2" fontId="26" fillId="0" borderId="1" xfId="0" applyNumberFormat="1" applyFont="1" applyBorder="1"/>
    <xf numFmtId="2" fontId="27" fillId="0" borderId="1" xfId="0" applyNumberFormat="1" applyFont="1" applyFill="1" applyBorder="1"/>
    <xf numFmtId="0" fontId="12" fillId="4" borderId="5" xfId="0" applyFont="1" applyFill="1" applyBorder="1" applyAlignment="1">
      <alignment horizontal="left"/>
    </xf>
    <xf numFmtId="2" fontId="31" fillId="0" borderId="1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10" fillId="4" borderId="3" xfId="0" applyFont="1" applyFill="1" applyBorder="1" applyAlignment="1">
      <alignment horizontal="left"/>
    </xf>
    <xf numFmtId="2" fontId="13" fillId="0" borderId="3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5" borderId="3" xfId="0" applyNumberFormat="1" applyFont="1" applyFill="1" applyBorder="1" applyAlignment="1">
      <alignment horizontal="center"/>
    </xf>
    <xf numFmtId="2" fontId="6" fillId="5" borderId="3" xfId="0" applyNumberFormat="1" applyFont="1" applyFill="1" applyBorder="1" applyAlignment="1">
      <alignment horizontal="center"/>
    </xf>
    <xf numFmtId="2" fontId="5" fillId="4" borderId="3" xfId="0" applyNumberFormat="1" applyFont="1" applyFill="1" applyBorder="1" applyAlignment="1">
      <alignment horizontal="center"/>
    </xf>
    <xf numFmtId="2" fontId="6" fillId="0" borderId="3" xfId="0" applyNumberFormat="1" applyFont="1" applyFill="1" applyBorder="1" applyAlignment="1">
      <alignment horizontal="center"/>
    </xf>
    <xf numFmtId="2" fontId="6" fillId="6" borderId="3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2" fontId="25" fillId="0" borderId="3" xfId="0" applyNumberFormat="1" applyFont="1" applyBorder="1" applyAlignment="1">
      <alignment horizontal="center"/>
    </xf>
    <xf numFmtId="2" fontId="25" fillId="5" borderId="3" xfId="0" applyNumberFormat="1" applyFont="1" applyFill="1" applyBorder="1" applyAlignment="1">
      <alignment horizontal="center"/>
    </xf>
    <xf numFmtId="2" fontId="26" fillId="0" borderId="3" xfId="0" applyNumberFormat="1" applyFont="1" applyBorder="1" applyAlignment="1">
      <alignment horizontal="center"/>
    </xf>
    <xf numFmtId="2" fontId="27" fillId="5" borderId="3" xfId="0" applyNumberFormat="1" applyFont="1" applyFill="1" applyBorder="1" applyAlignment="1">
      <alignment horizontal="center"/>
    </xf>
    <xf numFmtId="2" fontId="27" fillId="0" borderId="3" xfId="0" applyNumberFormat="1" applyFont="1" applyFill="1" applyBorder="1" applyAlignment="1">
      <alignment horizontal="center"/>
    </xf>
    <xf numFmtId="2" fontId="27" fillId="6" borderId="3" xfId="0" applyNumberFormat="1" applyFont="1" applyFill="1" applyBorder="1" applyAlignment="1">
      <alignment horizontal="center"/>
    </xf>
    <xf numFmtId="2" fontId="28" fillId="0" borderId="3" xfId="0" applyNumberFormat="1" applyFont="1" applyBorder="1" applyAlignment="1">
      <alignment horizontal="center"/>
    </xf>
    <xf numFmtId="2" fontId="31" fillId="0" borderId="1" xfId="0" applyNumberFormat="1" applyFont="1" applyBorder="1"/>
  </cellXfs>
  <cellStyles count="1"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45"/>
  <sheetViews>
    <sheetView tabSelected="1" view="pageLayout" topLeftCell="BC23" workbookViewId="0">
      <selection activeCell="CQ25" sqref="CQ25"/>
    </sheetView>
  </sheetViews>
  <sheetFormatPr baseColWidth="10" defaultColWidth="11.28515625" defaultRowHeight="12.75" x14ac:dyDescent="0.2"/>
  <cols>
    <col min="1" max="1" width="2.5703125" customWidth="1"/>
    <col min="2" max="2" width="26.42578125" customWidth="1"/>
    <col min="3" max="3" width="1.42578125" customWidth="1"/>
    <col min="4" max="7" width="3.7109375" customWidth="1"/>
    <col min="8" max="8" width="2.42578125" customWidth="1"/>
    <col min="9" max="24" width="3.7109375" customWidth="1"/>
    <col min="25" max="25" width="1.42578125" customWidth="1"/>
    <col min="26" max="30" width="3.7109375" customWidth="1"/>
    <col min="31" max="31" width="4.42578125" customWidth="1"/>
    <col min="32" max="32" width="2.42578125" customWidth="1"/>
    <col min="33" max="33" width="25" customWidth="1"/>
    <col min="34" max="34" width="1.42578125" customWidth="1"/>
    <col min="35" max="38" width="3.7109375" customWidth="1"/>
    <col min="39" max="39" width="2" customWidth="1"/>
    <col min="40" max="55" width="3.7109375" customWidth="1"/>
    <col min="56" max="56" width="1.42578125" customWidth="1"/>
    <col min="57" max="61" width="3.85546875" customWidth="1"/>
    <col min="62" max="62" width="5.5703125" customWidth="1"/>
    <col min="63" max="63" width="2.42578125" customWidth="1"/>
    <col min="64" max="64" width="22.28515625" customWidth="1"/>
    <col min="65" max="65" width="1.42578125" customWidth="1"/>
    <col min="66" max="77" width="3.42578125" customWidth="1"/>
    <col min="78" max="78" width="3.7109375" customWidth="1"/>
    <col min="79" max="81" width="3.42578125" customWidth="1"/>
    <col min="82" max="82" width="3.7109375" customWidth="1"/>
    <col min="83" max="87" width="3.42578125" customWidth="1"/>
    <col min="88" max="88" width="1.42578125" customWidth="1"/>
    <col min="89" max="90" width="3.42578125" customWidth="1"/>
    <col min="91" max="94" width="3.7109375" customWidth="1"/>
    <col min="95" max="95" width="5" customWidth="1"/>
  </cols>
  <sheetData>
    <row r="1" spans="1:95" ht="155.85" customHeight="1" x14ac:dyDescent="0.2">
      <c r="A1" s="4"/>
      <c r="B1" s="15"/>
      <c r="C1" s="18" t="s">
        <v>69</v>
      </c>
      <c r="D1" s="9" t="s">
        <v>36</v>
      </c>
      <c r="E1" s="16" t="s">
        <v>37</v>
      </c>
      <c r="F1" s="17" t="s">
        <v>38</v>
      </c>
      <c r="G1" s="5" t="s">
        <v>39</v>
      </c>
      <c r="H1" s="5"/>
      <c r="I1" s="16" t="s">
        <v>74</v>
      </c>
      <c r="J1" s="16" t="s">
        <v>76</v>
      </c>
      <c r="K1" s="16" t="s">
        <v>67</v>
      </c>
      <c r="L1" s="22" t="s">
        <v>35</v>
      </c>
      <c r="M1" s="5" t="s">
        <v>75</v>
      </c>
      <c r="N1" s="5" t="s">
        <v>32</v>
      </c>
      <c r="O1" s="49" t="s">
        <v>25</v>
      </c>
      <c r="P1" s="11" t="s">
        <v>26</v>
      </c>
      <c r="Q1" s="11" t="s">
        <v>27</v>
      </c>
      <c r="R1" s="12" t="s">
        <v>28</v>
      </c>
      <c r="S1" s="50" t="s">
        <v>31</v>
      </c>
      <c r="T1" s="12" t="s">
        <v>26</v>
      </c>
      <c r="U1" s="11" t="s">
        <v>27</v>
      </c>
      <c r="V1" s="12" t="s">
        <v>28</v>
      </c>
      <c r="W1" s="12" t="s">
        <v>29</v>
      </c>
      <c r="X1" s="12" t="s">
        <v>30</v>
      </c>
      <c r="Y1" s="18" t="s">
        <v>69</v>
      </c>
      <c r="Z1" s="10" t="s">
        <v>33</v>
      </c>
      <c r="AA1" s="17" t="s">
        <v>34</v>
      </c>
      <c r="AB1" s="24" t="s">
        <v>71</v>
      </c>
      <c r="AC1" s="22" t="s">
        <v>72</v>
      </c>
      <c r="AD1" s="22" t="s">
        <v>73</v>
      </c>
      <c r="AE1" s="53" t="s">
        <v>70</v>
      </c>
      <c r="AF1" s="4"/>
      <c r="AG1" s="15"/>
      <c r="AH1" s="18" t="s">
        <v>69</v>
      </c>
      <c r="AI1" s="9" t="s">
        <v>77</v>
      </c>
      <c r="AJ1" s="16" t="s">
        <v>81</v>
      </c>
      <c r="AK1" s="17" t="s">
        <v>87</v>
      </c>
      <c r="AL1" s="17" t="s">
        <v>82</v>
      </c>
      <c r="AM1" s="5" t="s">
        <v>83</v>
      </c>
      <c r="AN1" s="16" t="s">
        <v>86</v>
      </c>
      <c r="AO1" s="16" t="s">
        <v>85</v>
      </c>
      <c r="AP1" s="16" t="s">
        <v>84</v>
      </c>
      <c r="AQ1" s="22" t="s">
        <v>78</v>
      </c>
      <c r="AR1" s="5" t="s">
        <v>79</v>
      </c>
      <c r="AS1" s="5" t="s">
        <v>80</v>
      </c>
      <c r="AT1" s="49" t="s">
        <v>25</v>
      </c>
      <c r="AU1" s="11" t="s">
        <v>26</v>
      </c>
      <c r="AV1" s="11" t="s">
        <v>27</v>
      </c>
      <c r="AW1" s="12" t="s">
        <v>28</v>
      </c>
      <c r="AX1" s="50" t="s">
        <v>31</v>
      </c>
      <c r="AY1" s="12" t="s">
        <v>26</v>
      </c>
      <c r="AZ1" s="11" t="s">
        <v>27</v>
      </c>
      <c r="BA1" s="12" t="s">
        <v>28</v>
      </c>
      <c r="BB1" s="12" t="s">
        <v>29</v>
      </c>
      <c r="BC1" s="12" t="s">
        <v>30</v>
      </c>
      <c r="BD1" s="18" t="s">
        <v>69</v>
      </c>
      <c r="BE1" s="10" t="s">
        <v>33</v>
      </c>
      <c r="BF1" s="17" t="s">
        <v>34</v>
      </c>
      <c r="BG1" s="24" t="s">
        <v>71</v>
      </c>
      <c r="BH1" s="22" t="s">
        <v>72</v>
      </c>
      <c r="BI1" s="22" t="s">
        <v>73</v>
      </c>
      <c r="BJ1" s="53" t="s">
        <v>70</v>
      </c>
      <c r="BK1" s="4"/>
      <c r="BL1" s="15"/>
      <c r="BM1" s="18" t="s">
        <v>69</v>
      </c>
      <c r="BN1" s="16" t="s">
        <v>81</v>
      </c>
      <c r="BO1" s="17" t="s">
        <v>87</v>
      </c>
      <c r="BP1" s="17" t="s">
        <v>82</v>
      </c>
      <c r="BQ1" s="5" t="s">
        <v>83</v>
      </c>
      <c r="BR1" s="5" t="s">
        <v>94</v>
      </c>
      <c r="BS1" s="16" t="s">
        <v>112</v>
      </c>
      <c r="BT1" s="16" t="s">
        <v>85</v>
      </c>
      <c r="BU1" s="16" t="s">
        <v>95</v>
      </c>
      <c r="BV1" s="16" t="s">
        <v>115</v>
      </c>
      <c r="BW1" s="22" t="s">
        <v>116</v>
      </c>
      <c r="BX1" s="5" t="s">
        <v>93</v>
      </c>
      <c r="BY1" s="5" t="s">
        <v>92</v>
      </c>
      <c r="BZ1" s="49" t="s">
        <v>25</v>
      </c>
      <c r="CA1" s="11" t="s">
        <v>26</v>
      </c>
      <c r="CB1" s="11" t="s">
        <v>27</v>
      </c>
      <c r="CC1" s="12" t="s">
        <v>28</v>
      </c>
      <c r="CD1" s="50" t="s">
        <v>31</v>
      </c>
      <c r="CE1" s="12" t="s">
        <v>26</v>
      </c>
      <c r="CF1" s="11" t="s">
        <v>27</v>
      </c>
      <c r="CG1" s="12" t="s">
        <v>28</v>
      </c>
      <c r="CH1" s="12" t="s">
        <v>29</v>
      </c>
      <c r="CI1" s="12" t="s">
        <v>30</v>
      </c>
      <c r="CJ1" s="18" t="s">
        <v>69</v>
      </c>
      <c r="CK1" s="10" t="s">
        <v>33</v>
      </c>
      <c r="CL1" s="17" t="s">
        <v>34</v>
      </c>
      <c r="CM1" s="24" t="s">
        <v>71</v>
      </c>
      <c r="CN1" s="22" t="s">
        <v>72</v>
      </c>
      <c r="CO1" s="22" t="s">
        <v>73</v>
      </c>
      <c r="CP1" s="53" t="s">
        <v>70</v>
      </c>
      <c r="CQ1" s="80" t="s">
        <v>113</v>
      </c>
    </row>
    <row r="2" spans="1:95" ht="17.100000000000001" customHeight="1" x14ac:dyDescent="0.2">
      <c r="A2" s="2" t="s">
        <v>24</v>
      </c>
      <c r="B2" s="27" t="s">
        <v>40</v>
      </c>
      <c r="C2" s="25"/>
      <c r="D2" s="41">
        <v>3</v>
      </c>
      <c r="E2" s="42">
        <v>3.4</v>
      </c>
      <c r="F2" s="42">
        <v>1</v>
      </c>
      <c r="G2" s="42">
        <v>3</v>
      </c>
      <c r="H2" s="42"/>
      <c r="I2" s="42">
        <v>3.8</v>
      </c>
      <c r="J2" s="42">
        <v>4</v>
      </c>
      <c r="K2" s="42">
        <v>4.4000000000000004</v>
      </c>
      <c r="L2" s="42">
        <v>5</v>
      </c>
      <c r="M2" s="42">
        <v>4.8</v>
      </c>
      <c r="N2" s="42">
        <v>4</v>
      </c>
      <c r="O2" s="43">
        <f t="shared" ref="O2:O7" si="0">(P2+Q2+R2)/3</f>
        <v>4</v>
      </c>
      <c r="P2" s="56">
        <v>4.5</v>
      </c>
      <c r="Q2" s="44">
        <v>3.5</v>
      </c>
      <c r="R2" s="42">
        <v>4</v>
      </c>
      <c r="S2" s="45">
        <f t="shared" ref="S2:S7" si="1">(T2+U2+V2+W2+X2)</f>
        <v>5</v>
      </c>
      <c r="T2" s="42">
        <v>1</v>
      </c>
      <c r="U2" s="42">
        <v>1</v>
      </c>
      <c r="V2" s="42">
        <v>1</v>
      </c>
      <c r="W2" s="42">
        <v>1</v>
      </c>
      <c r="X2" s="42">
        <v>1</v>
      </c>
      <c r="Y2" s="25"/>
      <c r="Z2" s="42">
        <v>1.75</v>
      </c>
      <c r="AA2" s="42">
        <v>4.57</v>
      </c>
      <c r="AB2" s="46">
        <f t="shared" ref="AB2:AB7" si="2">((D2+E2+F2+I2+G2+J2+K2+L2+M2+N2+O2+S2)/12)*0.7</f>
        <v>2.648333333333333</v>
      </c>
      <c r="AC2" s="47">
        <f t="shared" ref="AC2:AC7" si="3">Z2*0.2</f>
        <v>0.35000000000000003</v>
      </c>
      <c r="AD2" s="47">
        <f t="shared" ref="AD2:AD7" si="4">AA2*0.1</f>
        <v>0.45700000000000007</v>
      </c>
      <c r="AE2" s="51">
        <f>(AB2+AC2+AD2)</f>
        <v>3.4553333333333329</v>
      </c>
      <c r="AF2" s="60" t="s">
        <v>24</v>
      </c>
      <c r="AG2" s="27" t="s">
        <v>40</v>
      </c>
      <c r="AH2" s="25"/>
      <c r="AI2" s="42">
        <v>3.3</v>
      </c>
      <c r="AJ2" s="42"/>
      <c r="AK2" s="42"/>
      <c r="AL2" s="42"/>
      <c r="AM2" s="42"/>
      <c r="AN2" s="41">
        <v>3</v>
      </c>
      <c r="AO2" s="42"/>
      <c r="AP2" s="42">
        <v>4</v>
      </c>
      <c r="AQ2" s="42">
        <v>4.33</v>
      </c>
      <c r="AR2" s="42">
        <v>4.2</v>
      </c>
      <c r="AS2" s="42">
        <v>4</v>
      </c>
      <c r="AT2" s="43">
        <f t="shared" ref="AT2:AT7" si="5">(AU2+AV2+AW2)/3</f>
        <v>3.3333333333333335</v>
      </c>
      <c r="AU2" s="41">
        <v>3</v>
      </c>
      <c r="AV2" s="56">
        <v>4</v>
      </c>
      <c r="AW2" s="42">
        <v>3</v>
      </c>
      <c r="AX2" s="45">
        <f t="shared" ref="AX2:AX7" si="6">(AY2+AZ2+BA2+BB2+BC2)</f>
        <v>5</v>
      </c>
      <c r="AY2" s="42">
        <v>1</v>
      </c>
      <c r="AZ2" s="42">
        <v>1</v>
      </c>
      <c r="BA2" s="42">
        <v>1</v>
      </c>
      <c r="BB2" s="42">
        <v>1</v>
      </c>
      <c r="BC2" s="42">
        <v>1</v>
      </c>
      <c r="BD2" s="58"/>
      <c r="BE2" s="41">
        <v>3</v>
      </c>
      <c r="BF2" s="42">
        <v>4.4400000000000004</v>
      </c>
      <c r="BG2" s="46">
        <f t="shared" ref="BG2:BG7" si="7">((AI2+AN2+AP2+AQ2+AT2+AR2+AS2+AX2)/8)*0.7</f>
        <v>2.7267916666666667</v>
      </c>
      <c r="BH2" s="47">
        <f t="shared" ref="BH2:BH7" si="8">BE2*0.2</f>
        <v>0.60000000000000009</v>
      </c>
      <c r="BI2" s="47">
        <f t="shared" ref="BI2:BI7" si="9">BF2*0.1</f>
        <v>0.44400000000000006</v>
      </c>
      <c r="BJ2" s="51">
        <f>(BG2+BH2+BI2)</f>
        <v>3.7707916666666668</v>
      </c>
      <c r="BK2" s="60" t="s">
        <v>24</v>
      </c>
      <c r="BL2" s="27" t="s">
        <v>40</v>
      </c>
      <c r="BM2" s="25"/>
      <c r="BN2" s="81">
        <v>1</v>
      </c>
      <c r="BO2" s="81">
        <v>1</v>
      </c>
      <c r="BP2" s="81">
        <v>3.25</v>
      </c>
      <c r="BQ2" s="81"/>
      <c r="BR2" s="81"/>
      <c r="BS2" s="81">
        <v>1</v>
      </c>
      <c r="BT2" s="81"/>
      <c r="BU2" s="81"/>
      <c r="BV2" s="81">
        <v>3.33</v>
      </c>
      <c r="BW2" s="81">
        <v>4.4000000000000004</v>
      </c>
      <c r="BX2" s="81">
        <v>4.5</v>
      </c>
      <c r="BY2" s="81">
        <v>4</v>
      </c>
      <c r="BZ2" s="70">
        <f t="shared" ref="BZ2:BZ23" si="10">(CA2+CB2+CC2)/3</f>
        <v>2.3333333333333335</v>
      </c>
      <c r="CA2" s="71">
        <v>1</v>
      </c>
      <c r="CB2" s="71">
        <v>1</v>
      </c>
      <c r="CC2" s="71">
        <v>5</v>
      </c>
      <c r="CD2" s="72">
        <f t="shared" ref="CD2:CD23" si="11">(CE2+CF2+CG2+CH2+CI2)</f>
        <v>3</v>
      </c>
      <c r="CE2" s="69">
        <v>1</v>
      </c>
      <c r="CF2" s="69">
        <v>1</v>
      </c>
      <c r="CG2" s="69">
        <v>1</v>
      </c>
      <c r="CH2" s="69"/>
      <c r="CI2" s="69"/>
      <c r="CJ2" s="73"/>
      <c r="CK2" s="69">
        <v>5</v>
      </c>
      <c r="CL2" s="69">
        <v>4</v>
      </c>
      <c r="CM2" s="74">
        <f>((BN2+BO2+BP2+BS2+BV2+BW2+BZ2+BX2+BY2+CD2)/10)*0.7</f>
        <v>1.9469333333333332</v>
      </c>
      <c r="CN2" s="75">
        <f t="shared" ref="CN2:CN23" si="12">CK2*0.2</f>
        <v>1</v>
      </c>
      <c r="CO2" s="75">
        <f t="shared" ref="CO2:CO23" si="13">CL2*0.1</f>
        <v>0.4</v>
      </c>
      <c r="CP2" s="76">
        <f t="shared" ref="CP2:CP23" si="14">(CM2+CN2+CO2)</f>
        <v>3.3469333333333329</v>
      </c>
      <c r="CQ2" s="1">
        <f>(CP2*0.4+BJ2*0.3+AE2*0.3)</f>
        <v>3.5066108333333332</v>
      </c>
    </row>
    <row r="3" spans="1:95" ht="17.100000000000001" customHeight="1" x14ac:dyDescent="0.2">
      <c r="A3" s="2" t="s">
        <v>0</v>
      </c>
      <c r="B3" s="27" t="s">
        <v>41</v>
      </c>
      <c r="C3" s="23"/>
      <c r="D3" s="41">
        <v>3</v>
      </c>
      <c r="E3" s="41">
        <v>3</v>
      </c>
      <c r="F3" s="42">
        <v>3.5</v>
      </c>
      <c r="G3" s="42">
        <v>2.2000000000000002</v>
      </c>
      <c r="H3" s="42"/>
      <c r="I3" s="55">
        <v>1</v>
      </c>
      <c r="J3" s="55">
        <v>1</v>
      </c>
      <c r="K3" s="42">
        <v>2.7</v>
      </c>
      <c r="L3" s="42">
        <v>2.83</v>
      </c>
      <c r="M3" s="42">
        <v>4.3</v>
      </c>
      <c r="N3" s="42">
        <v>4</v>
      </c>
      <c r="O3" s="43">
        <f t="shared" si="0"/>
        <v>5</v>
      </c>
      <c r="P3" s="42">
        <v>5</v>
      </c>
      <c r="Q3" s="42">
        <v>5</v>
      </c>
      <c r="R3" s="42">
        <v>5</v>
      </c>
      <c r="S3" s="45">
        <f t="shared" si="1"/>
        <v>5</v>
      </c>
      <c r="T3" s="42">
        <v>1</v>
      </c>
      <c r="U3" s="42">
        <v>1</v>
      </c>
      <c r="V3" s="42">
        <v>1</v>
      </c>
      <c r="W3" s="42">
        <v>1</v>
      </c>
      <c r="X3" s="42">
        <v>1</v>
      </c>
      <c r="Y3" s="23"/>
      <c r="Z3" s="42">
        <v>1.75</v>
      </c>
      <c r="AA3" s="42">
        <v>4.43</v>
      </c>
      <c r="AB3" s="46">
        <f t="shared" si="2"/>
        <v>2.1892499999999999</v>
      </c>
      <c r="AC3" s="47">
        <f t="shared" si="3"/>
        <v>0.35000000000000003</v>
      </c>
      <c r="AD3" s="47">
        <f t="shared" si="4"/>
        <v>0.443</v>
      </c>
      <c r="AE3" s="51">
        <f>(AB3+AC3+AD3)</f>
        <v>2.9822500000000001</v>
      </c>
      <c r="AF3" s="60" t="s">
        <v>0</v>
      </c>
      <c r="AG3" s="27" t="s">
        <v>41</v>
      </c>
      <c r="AH3" s="23"/>
      <c r="AI3" s="41">
        <v>3</v>
      </c>
      <c r="AJ3" s="42"/>
      <c r="AK3" s="42"/>
      <c r="AL3" s="42"/>
      <c r="AM3" s="42"/>
      <c r="AN3" s="41">
        <v>3</v>
      </c>
      <c r="AO3" s="42"/>
      <c r="AP3" s="41">
        <v>3</v>
      </c>
      <c r="AQ3" s="42">
        <v>4.5</v>
      </c>
      <c r="AR3" s="42">
        <v>3.5</v>
      </c>
      <c r="AS3" s="41">
        <v>3</v>
      </c>
      <c r="AT3" s="43">
        <f t="shared" si="5"/>
        <v>4</v>
      </c>
      <c r="AU3" s="42">
        <v>4</v>
      </c>
      <c r="AV3" s="56">
        <v>4</v>
      </c>
      <c r="AW3" s="42">
        <v>4</v>
      </c>
      <c r="AX3" s="45">
        <f t="shared" si="6"/>
        <v>5</v>
      </c>
      <c r="AY3" s="42">
        <v>1</v>
      </c>
      <c r="AZ3" s="42">
        <v>1</v>
      </c>
      <c r="BA3" s="42">
        <v>1</v>
      </c>
      <c r="BB3" s="42">
        <v>1</v>
      </c>
      <c r="BC3" s="42">
        <v>1</v>
      </c>
      <c r="BD3" s="23"/>
      <c r="BE3" s="41">
        <v>3.25</v>
      </c>
      <c r="BF3" s="42">
        <v>3.7</v>
      </c>
      <c r="BG3" s="46">
        <f t="shared" si="7"/>
        <v>2.5374999999999996</v>
      </c>
      <c r="BH3" s="47">
        <f t="shared" si="8"/>
        <v>0.65</v>
      </c>
      <c r="BI3" s="47">
        <f t="shared" si="9"/>
        <v>0.37000000000000005</v>
      </c>
      <c r="BJ3" s="51">
        <f>(BG3+BH3+BI3)</f>
        <v>3.5574999999999997</v>
      </c>
      <c r="BK3" s="60" t="s">
        <v>0</v>
      </c>
      <c r="BL3" s="27" t="s">
        <v>41</v>
      </c>
      <c r="BM3" s="23"/>
      <c r="BN3" s="81">
        <v>1.6</v>
      </c>
      <c r="BO3" s="81">
        <v>3</v>
      </c>
      <c r="BP3" s="81">
        <v>1.75</v>
      </c>
      <c r="BQ3" s="81"/>
      <c r="BR3" s="81"/>
      <c r="BS3" s="87">
        <v>3</v>
      </c>
      <c r="BT3" s="81"/>
      <c r="BU3" s="81"/>
      <c r="BV3" s="81">
        <v>5</v>
      </c>
      <c r="BW3" s="81">
        <v>3.9</v>
      </c>
      <c r="BX3" s="81">
        <v>4.5</v>
      </c>
      <c r="BY3" s="81">
        <v>4</v>
      </c>
      <c r="BZ3" s="70">
        <f t="shared" si="10"/>
        <v>3.5</v>
      </c>
      <c r="CA3" s="71">
        <v>4.5</v>
      </c>
      <c r="CB3" s="71">
        <v>1</v>
      </c>
      <c r="CC3" s="71">
        <v>5</v>
      </c>
      <c r="CD3" s="72">
        <f t="shared" si="11"/>
        <v>3</v>
      </c>
      <c r="CE3" s="69">
        <v>1</v>
      </c>
      <c r="CF3" s="69">
        <v>1</v>
      </c>
      <c r="CG3" s="69">
        <v>1</v>
      </c>
      <c r="CH3" s="69"/>
      <c r="CI3" s="69"/>
      <c r="CJ3" s="77"/>
      <c r="CK3" s="69">
        <v>4.75</v>
      </c>
      <c r="CL3" s="69">
        <v>3.8</v>
      </c>
      <c r="CM3" s="74">
        <f t="shared" ref="CM3:CM29" si="15">((BN3+BO3+BP3+BS3+BV3+BW3+BZ3+BX3+BY3+CD3)/10)*0.7</f>
        <v>2.3275000000000001</v>
      </c>
      <c r="CN3" s="75">
        <f t="shared" si="12"/>
        <v>0.95000000000000007</v>
      </c>
      <c r="CO3" s="75">
        <f t="shared" si="13"/>
        <v>0.38</v>
      </c>
      <c r="CP3" s="76">
        <f t="shared" si="14"/>
        <v>3.6575000000000002</v>
      </c>
      <c r="CQ3" s="1">
        <f t="shared" ref="CQ3:CQ29" si="16">(CP3*0.4+BJ3*0.3+AE3*0.3)</f>
        <v>3.4249249999999996</v>
      </c>
    </row>
    <row r="4" spans="1:95" ht="17.100000000000001" customHeight="1" x14ac:dyDescent="0.2">
      <c r="A4" s="2" t="s">
        <v>1</v>
      </c>
      <c r="B4" s="27" t="s">
        <v>42</v>
      </c>
      <c r="C4" s="23"/>
      <c r="D4" s="42">
        <v>5</v>
      </c>
      <c r="E4" s="41">
        <v>3</v>
      </c>
      <c r="F4" s="42">
        <v>3.3</v>
      </c>
      <c r="G4" s="42">
        <v>3.3</v>
      </c>
      <c r="H4" s="42"/>
      <c r="I4" s="42">
        <v>3.5</v>
      </c>
      <c r="J4" s="42">
        <v>4</v>
      </c>
      <c r="K4" s="42">
        <v>4.8</v>
      </c>
      <c r="L4" s="42">
        <v>5</v>
      </c>
      <c r="M4" s="42">
        <v>4.5</v>
      </c>
      <c r="N4" s="42">
        <v>4</v>
      </c>
      <c r="O4" s="43">
        <f t="shared" si="0"/>
        <v>5</v>
      </c>
      <c r="P4" s="42">
        <v>5</v>
      </c>
      <c r="Q4" s="44">
        <v>5</v>
      </c>
      <c r="R4" s="42">
        <v>5</v>
      </c>
      <c r="S4" s="45">
        <f t="shared" si="1"/>
        <v>5</v>
      </c>
      <c r="T4" s="42">
        <v>1</v>
      </c>
      <c r="U4" s="42">
        <v>1</v>
      </c>
      <c r="V4" s="42">
        <v>1</v>
      </c>
      <c r="W4" s="42">
        <v>1</v>
      </c>
      <c r="X4" s="42">
        <v>1</v>
      </c>
      <c r="Y4" s="23"/>
      <c r="Z4" s="42">
        <v>2.25</v>
      </c>
      <c r="AA4" s="42">
        <v>4.9800000000000004</v>
      </c>
      <c r="AB4" s="46">
        <f t="shared" si="2"/>
        <v>2.94</v>
      </c>
      <c r="AC4" s="47">
        <f t="shared" si="3"/>
        <v>0.45</v>
      </c>
      <c r="AD4" s="47">
        <f t="shared" si="4"/>
        <v>0.49800000000000005</v>
      </c>
      <c r="AE4" s="51">
        <f>(AB4+AC4+AD4)</f>
        <v>3.8880000000000003</v>
      </c>
      <c r="AF4" s="60" t="s">
        <v>1</v>
      </c>
      <c r="AG4" s="27" t="s">
        <v>42</v>
      </c>
      <c r="AH4" s="23"/>
      <c r="AI4" s="42">
        <v>3.3</v>
      </c>
      <c r="AJ4" s="42"/>
      <c r="AK4" s="42"/>
      <c r="AL4" s="42"/>
      <c r="AM4" s="42"/>
      <c r="AN4" s="42">
        <v>5</v>
      </c>
      <c r="AO4" s="42"/>
      <c r="AP4" s="41">
        <v>3</v>
      </c>
      <c r="AQ4" s="42">
        <v>4.67</v>
      </c>
      <c r="AR4" s="42">
        <v>5</v>
      </c>
      <c r="AS4" s="42">
        <v>4.5999999999999996</v>
      </c>
      <c r="AT4" s="43">
        <f t="shared" si="5"/>
        <v>5</v>
      </c>
      <c r="AU4" s="42">
        <v>5</v>
      </c>
      <c r="AV4" s="42">
        <v>5</v>
      </c>
      <c r="AW4" s="42">
        <v>5</v>
      </c>
      <c r="AX4" s="45">
        <f t="shared" si="6"/>
        <v>5</v>
      </c>
      <c r="AY4" s="42">
        <v>1</v>
      </c>
      <c r="AZ4" s="42">
        <v>1</v>
      </c>
      <c r="BA4" s="42">
        <v>1</v>
      </c>
      <c r="BB4" s="42">
        <v>1</v>
      </c>
      <c r="BC4" s="42">
        <v>1</v>
      </c>
      <c r="BD4" s="23"/>
      <c r="BE4" s="41">
        <v>3.75</v>
      </c>
      <c r="BF4" s="42">
        <v>4.9000000000000004</v>
      </c>
      <c r="BG4" s="46">
        <f t="shared" si="7"/>
        <v>3.1123749999999997</v>
      </c>
      <c r="BH4" s="47">
        <f t="shared" si="8"/>
        <v>0.75</v>
      </c>
      <c r="BI4" s="47">
        <f t="shared" si="9"/>
        <v>0.49000000000000005</v>
      </c>
      <c r="BJ4" s="51">
        <f>(BG4+BH4+BI4)</f>
        <v>4.3523749999999994</v>
      </c>
      <c r="BK4" s="60" t="s">
        <v>1</v>
      </c>
      <c r="BL4" s="27" t="s">
        <v>42</v>
      </c>
      <c r="BM4" s="23"/>
      <c r="BN4" s="79">
        <v>4.5</v>
      </c>
      <c r="BO4" s="79">
        <v>3</v>
      </c>
      <c r="BP4" s="81">
        <v>2.75</v>
      </c>
      <c r="BQ4" s="81"/>
      <c r="BR4" s="81"/>
      <c r="BS4" s="79">
        <v>4</v>
      </c>
      <c r="BT4" s="81"/>
      <c r="BU4" s="81"/>
      <c r="BV4" s="81">
        <v>4.67</v>
      </c>
      <c r="BW4" s="81">
        <v>5</v>
      </c>
      <c r="BX4" s="81">
        <v>4</v>
      </c>
      <c r="BY4" s="81">
        <v>4</v>
      </c>
      <c r="BZ4" s="70">
        <f t="shared" si="10"/>
        <v>3.1666666666666665</v>
      </c>
      <c r="CA4" s="71">
        <v>4.5</v>
      </c>
      <c r="CB4" s="71">
        <v>4</v>
      </c>
      <c r="CC4" s="71">
        <v>1</v>
      </c>
      <c r="CD4" s="72">
        <f t="shared" si="11"/>
        <v>5</v>
      </c>
      <c r="CE4" s="69">
        <v>1</v>
      </c>
      <c r="CF4" s="69">
        <v>1</v>
      </c>
      <c r="CG4" s="69">
        <v>1</v>
      </c>
      <c r="CH4" s="69">
        <v>1</v>
      </c>
      <c r="CI4" s="69">
        <v>1</v>
      </c>
      <c r="CJ4" s="77"/>
      <c r="CK4" s="69">
        <v>5</v>
      </c>
      <c r="CL4" s="69">
        <v>4</v>
      </c>
      <c r="CM4" s="74">
        <f t="shared" si="15"/>
        <v>2.8060666666666672</v>
      </c>
      <c r="CN4" s="75">
        <f t="shared" si="12"/>
        <v>1</v>
      </c>
      <c r="CO4" s="75">
        <f t="shared" si="13"/>
        <v>0.4</v>
      </c>
      <c r="CP4" s="76">
        <f t="shared" si="14"/>
        <v>4.2060666666666675</v>
      </c>
      <c r="CQ4" s="1">
        <f t="shared" si="16"/>
        <v>4.1545391666666669</v>
      </c>
    </row>
    <row r="5" spans="1:95" ht="17.100000000000001" customHeight="1" x14ac:dyDescent="0.2">
      <c r="A5" s="2" t="s">
        <v>2</v>
      </c>
      <c r="B5" s="27" t="s">
        <v>43</v>
      </c>
      <c r="C5" s="23"/>
      <c r="D5" s="42">
        <v>5</v>
      </c>
      <c r="E5" s="42">
        <v>3.3</v>
      </c>
      <c r="F5" s="42">
        <v>5</v>
      </c>
      <c r="G5" s="42">
        <v>3.8</v>
      </c>
      <c r="H5" s="42"/>
      <c r="I5" s="42">
        <v>3.8</v>
      </c>
      <c r="J5" s="42">
        <v>3.5</v>
      </c>
      <c r="K5" s="42">
        <v>4.2</v>
      </c>
      <c r="L5" s="42">
        <v>3.67</v>
      </c>
      <c r="M5" s="42">
        <v>5</v>
      </c>
      <c r="N5" s="42">
        <v>4.5</v>
      </c>
      <c r="O5" s="43">
        <f t="shared" si="0"/>
        <v>5</v>
      </c>
      <c r="P5" s="42">
        <v>5</v>
      </c>
      <c r="Q5" s="42">
        <v>5</v>
      </c>
      <c r="R5" s="42">
        <v>5</v>
      </c>
      <c r="S5" s="45">
        <f t="shared" si="1"/>
        <v>5</v>
      </c>
      <c r="T5" s="42">
        <v>1</v>
      </c>
      <c r="U5" s="42">
        <v>1</v>
      </c>
      <c r="V5" s="42">
        <v>1</v>
      </c>
      <c r="W5" s="42">
        <v>1</v>
      </c>
      <c r="X5" s="42">
        <v>1</v>
      </c>
      <c r="Y5" s="23"/>
      <c r="Z5" s="42">
        <v>3</v>
      </c>
      <c r="AA5" s="42">
        <v>4.99</v>
      </c>
      <c r="AB5" s="46">
        <f t="shared" si="2"/>
        <v>3.0199166666666666</v>
      </c>
      <c r="AC5" s="47">
        <f t="shared" si="3"/>
        <v>0.60000000000000009</v>
      </c>
      <c r="AD5" s="47">
        <f t="shared" si="4"/>
        <v>0.49900000000000005</v>
      </c>
      <c r="AE5" s="51">
        <f>(AB5+AC5+AD5)</f>
        <v>4.1189166666666663</v>
      </c>
      <c r="AF5" s="60" t="s">
        <v>2</v>
      </c>
      <c r="AG5" s="27" t="s">
        <v>43</v>
      </c>
      <c r="AH5" s="23"/>
      <c r="AI5" s="42">
        <v>4.5999999999999996</v>
      </c>
      <c r="AJ5" s="42"/>
      <c r="AK5" s="42"/>
      <c r="AL5" s="42"/>
      <c r="AM5" s="42"/>
      <c r="AN5" s="42">
        <v>5</v>
      </c>
      <c r="AO5" s="42"/>
      <c r="AP5" s="42">
        <v>4.4000000000000004</v>
      </c>
      <c r="AQ5" s="42">
        <v>4.67</v>
      </c>
      <c r="AR5" s="42">
        <v>4.3</v>
      </c>
      <c r="AS5" s="42">
        <v>4.5</v>
      </c>
      <c r="AT5" s="43">
        <f t="shared" si="5"/>
        <v>4.333333333333333</v>
      </c>
      <c r="AU5" s="56">
        <v>4</v>
      </c>
      <c r="AV5" s="56">
        <v>4</v>
      </c>
      <c r="AW5" s="56">
        <v>5</v>
      </c>
      <c r="AX5" s="45">
        <f t="shared" si="6"/>
        <v>5</v>
      </c>
      <c r="AY5" s="42">
        <v>1</v>
      </c>
      <c r="AZ5" s="42">
        <v>1</v>
      </c>
      <c r="BA5" s="42">
        <v>1</v>
      </c>
      <c r="BB5" s="42">
        <v>1</v>
      </c>
      <c r="BC5" s="42">
        <v>1</v>
      </c>
      <c r="BD5" s="23"/>
      <c r="BE5" s="41">
        <v>4.25</v>
      </c>
      <c r="BF5" s="42">
        <v>4.87</v>
      </c>
      <c r="BG5" s="46">
        <f t="shared" si="7"/>
        <v>3.2202916666666668</v>
      </c>
      <c r="BH5" s="47">
        <f t="shared" si="8"/>
        <v>0.85000000000000009</v>
      </c>
      <c r="BI5" s="47">
        <f t="shared" si="9"/>
        <v>0.48700000000000004</v>
      </c>
      <c r="BJ5" s="51">
        <f>(BG5+BH5+BI5)</f>
        <v>4.557291666666667</v>
      </c>
      <c r="BK5" s="60" t="s">
        <v>2</v>
      </c>
      <c r="BL5" s="27" t="s">
        <v>43</v>
      </c>
      <c r="BM5" s="23"/>
      <c r="BN5" s="81">
        <v>5</v>
      </c>
      <c r="BO5" s="79">
        <v>3.75</v>
      </c>
      <c r="BP5" s="81">
        <v>5</v>
      </c>
      <c r="BQ5" s="81"/>
      <c r="BR5" s="81"/>
      <c r="BS5" s="79">
        <v>4.4000000000000004</v>
      </c>
      <c r="BT5" s="81"/>
      <c r="BU5" s="81"/>
      <c r="BV5" s="81">
        <v>4.83</v>
      </c>
      <c r="BW5" s="81">
        <v>4.5</v>
      </c>
      <c r="BX5" s="81">
        <v>4</v>
      </c>
      <c r="BY5" s="81">
        <v>4.5</v>
      </c>
      <c r="BZ5" s="70">
        <f t="shared" si="10"/>
        <v>5</v>
      </c>
      <c r="CA5" s="71">
        <v>5</v>
      </c>
      <c r="CB5" s="71">
        <v>5</v>
      </c>
      <c r="CC5" s="71">
        <v>5</v>
      </c>
      <c r="CD5" s="72">
        <f t="shared" si="11"/>
        <v>5</v>
      </c>
      <c r="CE5" s="69">
        <v>1</v>
      </c>
      <c r="CF5" s="69">
        <v>1</v>
      </c>
      <c r="CG5" s="69">
        <v>1</v>
      </c>
      <c r="CH5" s="69">
        <v>1</v>
      </c>
      <c r="CI5" s="69">
        <v>1</v>
      </c>
      <c r="CJ5" s="77"/>
      <c r="CK5" s="69">
        <v>5</v>
      </c>
      <c r="CL5" s="69">
        <v>4.5</v>
      </c>
      <c r="CM5" s="74">
        <f t="shared" si="15"/>
        <v>3.2185999999999999</v>
      </c>
      <c r="CN5" s="75">
        <f t="shared" si="12"/>
        <v>1</v>
      </c>
      <c r="CO5" s="75">
        <f t="shared" si="13"/>
        <v>0.45</v>
      </c>
      <c r="CP5" s="76">
        <f t="shared" si="14"/>
        <v>4.6686000000000005</v>
      </c>
      <c r="CQ5" s="1">
        <f t="shared" si="16"/>
        <v>4.4703024999999998</v>
      </c>
    </row>
    <row r="6" spans="1:95" ht="17.100000000000001" customHeight="1" x14ac:dyDescent="0.2">
      <c r="A6" s="2" t="s">
        <v>3</v>
      </c>
      <c r="B6" s="27" t="s">
        <v>61</v>
      </c>
      <c r="C6" s="23"/>
      <c r="D6" s="42">
        <v>1</v>
      </c>
      <c r="E6" s="41">
        <v>3</v>
      </c>
      <c r="F6" s="41">
        <v>3</v>
      </c>
      <c r="G6" s="42">
        <v>1.3</v>
      </c>
      <c r="H6" s="41">
        <v>0.3</v>
      </c>
      <c r="I6" s="55">
        <v>1</v>
      </c>
      <c r="J6" s="42">
        <v>3</v>
      </c>
      <c r="K6" s="42">
        <v>2.8</v>
      </c>
      <c r="L6" s="42">
        <v>4.33</v>
      </c>
      <c r="M6" s="42">
        <v>3.6</v>
      </c>
      <c r="N6" s="42">
        <v>1</v>
      </c>
      <c r="O6" s="43">
        <f t="shared" si="0"/>
        <v>2</v>
      </c>
      <c r="P6" s="42">
        <v>2</v>
      </c>
      <c r="Q6" s="44">
        <v>2</v>
      </c>
      <c r="R6" s="42">
        <v>2</v>
      </c>
      <c r="S6" s="45">
        <f t="shared" si="1"/>
        <v>2</v>
      </c>
      <c r="T6" s="42">
        <v>1</v>
      </c>
      <c r="U6" s="42">
        <v>1</v>
      </c>
      <c r="V6" s="42"/>
      <c r="W6" s="42"/>
      <c r="X6" s="42"/>
      <c r="Y6" s="23"/>
      <c r="Z6" s="42">
        <v>1</v>
      </c>
      <c r="AA6" s="42">
        <v>4.25</v>
      </c>
      <c r="AB6" s="46">
        <f t="shared" si="2"/>
        <v>1.6350833333333332</v>
      </c>
      <c r="AC6" s="47">
        <f t="shared" si="3"/>
        <v>0.2</v>
      </c>
      <c r="AD6" s="47">
        <f t="shared" si="4"/>
        <v>0.42500000000000004</v>
      </c>
      <c r="AE6" s="51">
        <f>(AB6+AC6+AD6+H6)</f>
        <v>2.560083333333333</v>
      </c>
      <c r="AF6" s="60" t="s">
        <v>3</v>
      </c>
      <c r="AG6" s="27" t="s">
        <v>90</v>
      </c>
      <c r="AH6" s="23"/>
      <c r="AI6" s="41">
        <v>3</v>
      </c>
      <c r="AJ6" s="42"/>
      <c r="AK6" s="42"/>
      <c r="AL6" s="42"/>
      <c r="AM6" s="42"/>
      <c r="AN6" s="42">
        <v>1</v>
      </c>
      <c r="AO6" s="42"/>
      <c r="AP6" s="41">
        <v>2.5</v>
      </c>
      <c r="AQ6" s="42">
        <v>4.5</v>
      </c>
      <c r="AR6" s="42">
        <v>3.5</v>
      </c>
      <c r="AS6" s="42">
        <v>4</v>
      </c>
      <c r="AT6" s="43">
        <f t="shared" si="5"/>
        <v>3</v>
      </c>
      <c r="AU6" s="42">
        <v>3</v>
      </c>
      <c r="AV6" s="56">
        <v>2</v>
      </c>
      <c r="AW6" s="56">
        <v>4</v>
      </c>
      <c r="AX6" s="45">
        <f t="shared" si="6"/>
        <v>5</v>
      </c>
      <c r="AY6" s="42">
        <v>1</v>
      </c>
      <c r="AZ6" s="42">
        <v>1</v>
      </c>
      <c r="BA6" s="42">
        <v>1</v>
      </c>
      <c r="BB6" s="42">
        <v>1</v>
      </c>
      <c r="BC6" s="42">
        <v>1</v>
      </c>
      <c r="BD6" s="23"/>
      <c r="BE6" s="41">
        <v>2.75</v>
      </c>
      <c r="BF6" s="42">
        <v>4.0999999999999996</v>
      </c>
      <c r="BG6" s="46">
        <f t="shared" si="7"/>
        <v>2.3187499999999996</v>
      </c>
      <c r="BH6" s="47">
        <f t="shared" si="8"/>
        <v>0.55000000000000004</v>
      </c>
      <c r="BI6" s="47">
        <f t="shared" si="9"/>
        <v>0.41</v>
      </c>
      <c r="BJ6" s="51">
        <f>(BG6+BH6+BI6+AM6)</f>
        <v>3.2787499999999996</v>
      </c>
      <c r="BK6" s="60" t="s">
        <v>3</v>
      </c>
      <c r="BL6" s="27" t="s">
        <v>90</v>
      </c>
      <c r="BM6" s="23"/>
      <c r="BN6" s="81">
        <v>1</v>
      </c>
      <c r="BO6" s="81">
        <v>2.4</v>
      </c>
      <c r="BP6" s="87">
        <v>3</v>
      </c>
      <c r="BQ6" s="81"/>
      <c r="BR6" s="81"/>
      <c r="BS6" s="87">
        <v>3</v>
      </c>
      <c r="BT6" s="81"/>
      <c r="BU6" s="81"/>
      <c r="BV6" s="81">
        <v>4.4000000000000004</v>
      </c>
      <c r="BW6" s="81">
        <v>3.8</v>
      </c>
      <c r="BX6" s="81">
        <v>4</v>
      </c>
      <c r="BY6" s="81">
        <v>3.5</v>
      </c>
      <c r="BZ6" s="70">
        <f t="shared" si="10"/>
        <v>2</v>
      </c>
      <c r="CA6" s="71">
        <v>1</v>
      </c>
      <c r="CB6" s="71">
        <v>2</v>
      </c>
      <c r="CC6" s="71">
        <v>3</v>
      </c>
      <c r="CD6" s="72">
        <f t="shared" si="11"/>
        <v>4</v>
      </c>
      <c r="CE6" s="69">
        <v>1</v>
      </c>
      <c r="CF6" s="69">
        <v>1</v>
      </c>
      <c r="CG6" s="69">
        <v>1</v>
      </c>
      <c r="CH6" s="69">
        <v>1</v>
      </c>
      <c r="CI6" s="69"/>
      <c r="CJ6" s="77"/>
      <c r="CK6" s="69">
        <v>4</v>
      </c>
      <c r="CL6" s="69">
        <v>3.5</v>
      </c>
      <c r="CM6" s="74">
        <f t="shared" si="15"/>
        <v>2.177</v>
      </c>
      <c r="CN6" s="75">
        <f t="shared" si="12"/>
        <v>0.8</v>
      </c>
      <c r="CO6" s="75">
        <f t="shared" si="13"/>
        <v>0.35000000000000003</v>
      </c>
      <c r="CP6" s="76">
        <f t="shared" si="14"/>
        <v>3.3270000000000004</v>
      </c>
      <c r="CQ6" s="1">
        <f t="shared" si="16"/>
        <v>3.0824499999999997</v>
      </c>
    </row>
    <row r="7" spans="1:95" ht="17.100000000000001" customHeight="1" x14ac:dyDescent="0.2">
      <c r="A7" s="2" t="s">
        <v>4</v>
      </c>
      <c r="B7" s="27" t="s">
        <v>60</v>
      </c>
      <c r="C7" s="23"/>
      <c r="D7" s="41">
        <v>3</v>
      </c>
      <c r="E7" s="41">
        <v>3</v>
      </c>
      <c r="F7" s="42">
        <v>3.5</v>
      </c>
      <c r="G7" s="42">
        <v>2.5</v>
      </c>
      <c r="H7" s="42"/>
      <c r="I7" s="55">
        <v>1</v>
      </c>
      <c r="J7" s="42">
        <v>2</v>
      </c>
      <c r="K7" s="42">
        <v>2.5</v>
      </c>
      <c r="L7" s="42">
        <v>3.83</v>
      </c>
      <c r="M7" s="42">
        <v>3.6</v>
      </c>
      <c r="N7" s="42">
        <v>4</v>
      </c>
      <c r="O7" s="43">
        <f t="shared" si="0"/>
        <v>4.333333333333333</v>
      </c>
      <c r="P7" s="44">
        <v>4.5</v>
      </c>
      <c r="Q7" s="44">
        <v>4.5</v>
      </c>
      <c r="R7" s="54">
        <v>4</v>
      </c>
      <c r="S7" s="45">
        <f t="shared" si="1"/>
        <v>5</v>
      </c>
      <c r="T7" s="42">
        <v>1</v>
      </c>
      <c r="U7" s="42">
        <v>1</v>
      </c>
      <c r="V7" s="42">
        <v>1</v>
      </c>
      <c r="W7" s="42">
        <v>1</v>
      </c>
      <c r="X7" s="42">
        <v>1</v>
      </c>
      <c r="Y7" s="23"/>
      <c r="Z7" s="57">
        <v>1.75</v>
      </c>
      <c r="AA7" s="42">
        <v>4.2</v>
      </c>
      <c r="AB7" s="46">
        <f t="shared" si="2"/>
        <v>2.2320277777777777</v>
      </c>
      <c r="AC7" s="47">
        <f t="shared" si="3"/>
        <v>0.35000000000000003</v>
      </c>
      <c r="AD7" s="47">
        <f t="shared" si="4"/>
        <v>0.42000000000000004</v>
      </c>
      <c r="AE7" s="51">
        <f>(AB7+AC7+AD7)</f>
        <v>3.0020277777777777</v>
      </c>
      <c r="AF7" s="60" t="s">
        <v>4</v>
      </c>
      <c r="AG7" s="27" t="s">
        <v>60</v>
      </c>
      <c r="AH7" s="23"/>
      <c r="AI7" s="41">
        <v>3</v>
      </c>
      <c r="AJ7" s="42"/>
      <c r="AK7" s="42"/>
      <c r="AL7" s="42"/>
      <c r="AM7" s="42"/>
      <c r="AN7" s="42">
        <v>4</v>
      </c>
      <c r="AO7" s="42"/>
      <c r="AP7" s="42">
        <v>2.4</v>
      </c>
      <c r="AQ7" s="42">
        <v>4.33</v>
      </c>
      <c r="AR7" s="42">
        <v>3.5</v>
      </c>
      <c r="AS7" s="42">
        <v>4</v>
      </c>
      <c r="AT7" s="43">
        <f t="shared" si="5"/>
        <v>2.3333333333333335</v>
      </c>
      <c r="AU7" s="56">
        <v>1</v>
      </c>
      <c r="AV7" s="56">
        <v>1</v>
      </c>
      <c r="AW7" s="42">
        <v>5</v>
      </c>
      <c r="AX7" s="45">
        <f t="shared" si="6"/>
        <v>4</v>
      </c>
      <c r="AY7" s="42">
        <v>1</v>
      </c>
      <c r="AZ7" s="42">
        <v>1</v>
      </c>
      <c r="BA7" s="42">
        <v>1</v>
      </c>
      <c r="BB7" s="42">
        <v>1</v>
      </c>
      <c r="BC7" s="42"/>
      <c r="BD7" s="23"/>
      <c r="BE7" s="42">
        <v>1.25</v>
      </c>
      <c r="BF7" s="42">
        <v>4.2</v>
      </c>
      <c r="BG7" s="46">
        <f t="shared" si="7"/>
        <v>2.4117916666666663</v>
      </c>
      <c r="BH7" s="47">
        <f t="shared" si="8"/>
        <v>0.25</v>
      </c>
      <c r="BI7" s="47">
        <f t="shared" si="9"/>
        <v>0.42000000000000004</v>
      </c>
      <c r="BJ7" s="51">
        <f>(BG7+BH7+BI7)</f>
        <v>3.0817916666666663</v>
      </c>
      <c r="BK7" s="60" t="s">
        <v>4</v>
      </c>
      <c r="BL7" s="27" t="s">
        <v>60</v>
      </c>
      <c r="BM7" s="23"/>
      <c r="BN7" s="81">
        <v>1</v>
      </c>
      <c r="BO7" s="81">
        <v>1</v>
      </c>
      <c r="BP7" s="81">
        <v>5</v>
      </c>
      <c r="BQ7" s="81"/>
      <c r="BR7" s="81"/>
      <c r="BS7" s="87">
        <v>3</v>
      </c>
      <c r="BT7" s="81"/>
      <c r="BU7" s="81"/>
      <c r="BV7" s="81">
        <v>3.33</v>
      </c>
      <c r="BW7" s="81">
        <v>3.8</v>
      </c>
      <c r="BX7" s="81">
        <v>4</v>
      </c>
      <c r="BY7" s="81">
        <v>3.5</v>
      </c>
      <c r="BZ7" s="70">
        <f t="shared" si="10"/>
        <v>1</v>
      </c>
      <c r="CA7" s="71">
        <v>1</v>
      </c>
      <c r="CB7" s="71">
        <v>1</v>
      </c>
      <c r="CC7" s="71">
        <v>1</v>
      </c>
      <c r="CD7" s="72">
        <f t="shared" si="11"/>
        <v>1</v>
      </c>
      <c r="CE7" s="69">
        <v>1</v>
      </c>
      <c r="CF7" s="69"/>
      <c r="CG7" s="69"/>
      <c r="CH7" s="69"/>
      <c r="CI7" s="69"/>
      <c r="CJ7" s="77"/>
      <c r="CK7" s="69">
        <v>1</v>
      </c>
      <c r="CL7" s="69">
        <v>1</v>
      </c>
      <c r="CM7" s="74">
        <f t="shared" si="15"/>
        <v>1.8640999999999996</v>
      </c>
      <c r="CN7" s="75">
        <f t="shared" si="12"/>
        <v>0.2</v>
      </c>
      <c r="CO7" s="75">
        <f t="shared" si="13"/>
        <v>0.1</v>
      </c>
      <c r="CP7" s="76">
        <f t="shared" si="14"/>
        <v>2.1640999999999999</v>
      </c>
      <c r="CQ7" s="1">
        <f t="shared" si="16"/>
        <v>2.690785833333333</v>
      </c>
    </row>
    <row r="8" spans="1:95" ht="17.100000000000001" customHeight="1" x14ac:dyDescent="0.25">
      <c r="A8" s="2" t="s">
        <v>5</v>
      </c>
      <c r="B8" s="27" t="s">
        <v>111</v>
      </c>
      <c r="C8" s="3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34"/>
      <c r="P8" s="7"/>
      <c r="Q8" s="7"/>
      <c r="R8" s="7"/>
      <c r="S8" s="38"/>
      <c r="T8" s="7"/>
      <c r="U8" s="7"/>
      <c r="V8" s="7"/>
      <c r="W8" s="7"/>
      <c r="X8" s="7"/>
      <c r="Y8" s="7"/>
      <c r="Z8" s="7"/>
      <c r="AA8" s="7"/>
      <c r="AB8" s="8"/>
      <c r="AC8" s="8"/>
      <c r="AD8" s="8"/>
      <c r="AE8" s="82">
        <v>3.5</v>
      </c>
      <c r="AF8" s="61" t="s">
        <v>17</v>
      </c>
      <c r="AG8" s="27" t="s">
        <v>111</v>
      </c>
      <c r="AH8" s="36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34"/>
      <c r="AU8" s="7"/>
      <c r="AV8" s="7"/>
      <c r="AW8" s="7"/>
      <c r="AX8" s="38"/>
      <c r="AY8" s="7"/>
      <c r="AZ8" s="7"/>
      <c r="BA8" s="7"/>
      <c r="BB8" s="7"/>
      <c r="BC8" s="7"/>
      <c r="BD8" s="7"/>
      <c r="BE8" s="7"/>
      <c r="BF8" s="7"/>
      <c r="BG8" s="8"/>
      <c r="BH8" s="8"/>
      <c r="BI8" s="8"/>
      <c r="BJ8" s="82">
        <v>3.5</v>
      </c>
      <c r="BK8" s="61" t="s">
        <v>17</v>
      </c>
      <c r="BL8" s="27" t="s">
        <v>111</v>
      </c>
      <c r="BM8" s="23"/>
      <c r="BN8" s="83">
        <v>1</v>
      </c>
      <c r="BO8" s="83">
        <v>1</v>
      </c>
      <c r="BP8" s="83">
        <v>1</v>
      </c>
      <c r="BQ8" s="83"/>
      <c r="BR8" s="83"/>
      <c r="BS8" s="105">
        <v>3</v>
      </c>
      <c r="BT8" s="83"/>
      <c r="BU8" s="83"/>
      <c r="BV8" s="83">
        <v>3.33</v>
      </c>
      <c r="BW8" s="83">
        <v>3.7</v>
      </c>
      <c r="BX8" s="83">
        <v>4</v>
      </c>
      <c r="BY8" s="83">
        <v>3.5</v>
      </c>
      <c r="BZ8" s="70">
        <f t="shared" si="10"/>
        <v>1</v>
      </c>
      <c r="CA8" s="84">
        <v>1</v>
      </c>
      <c r="CB8" s="84">
        <v>1</v>
      </c>
      <c r="CC8" s="84">
        <v>1</v>
      </c>
      <c r="CD8" s="72">
        <f t="shared" si="11"/>
        <v>3</v>
      </c>
      <c r="CE8" s="83">
        <v>1</v>
      </c>
      <c r="CF8" s="83">
        <v>1</v>
      </c>
      <c r="CG8" s="83">
        <v>1</v>
      </c>
      <c r="CH8" s="83"/>
      <c r="CI8" s="83"/>
      <c r="CJ8" s="77"/>
      <c r="CK8" s="83">
        <v>1.75</v>
      </c>
      <c r="CL8" s="83">
        <v>3.25</v>
      </c>
      <c r="CM8" s="74">
        <f t="shared" si="15"/>
        <v>1.7171000000000001</v>
      </c>
      <c r="CN8" s="85">
        <f t="shared" si="12"/>
        <v>0.35000000000000003</v>
      </c>
      <c r="CO8" s="85">
        <f t="shared" si="13"/>
        <v>0.32500000000000001</v>
      </c>
      <c r="CP8" s="76">
        <f t="shared" si="14"/>
        <v>2.3921000000000001</v>
      </c>
      <c r="CQ8" s="1">
        <f t="shared" si="16"/>
        <v>3.0568400000000002</v>
      </c>
    </row>
    <row r="9" spans="1:95" ht="17.100000000000001" customHeight="1" x14ac:dyDescent="0.2">
      <c r="A9" s="2" t="s">
        <v>6</v>
      </c>
      <c r="B9" s="31" t="s">
        <v>44</v>
      </c>
      <c r="C9" s="23"/>
      <c r="D9" s="41">
        <v>3</v>
      </c>
      <c r="E9" s="42">
        <v>3.2</v>
      </c>
      <c r="F9" s="42">
        <v>1</v>
      </c>
      <c r="G9" s="42">
        <v>3.3</v>
      </c>
      <c r="H9" s="42"/>
      <c r="I9" s="42">
        <v>4.0999999999999996</v>
      </c>
      <c r="J9" s="42">
        <v>4</v>
      </c>
      <c r="K9" s="42">
        <v>3.9</v>
      </c>
      <c r="L9" s="42">
        <v>5</v>
      </c>
      <c r="M9" s="42">
        <v>4.5</v>
      </c>
      <c r="N9" s="42">
        <v>5</v>
      </c>
      <c r="O9" s="43">
        <f t="shared" ref="O9:O23" si="17">(P9+Q9+R9)/3</f>
        <v>4</v>
      </c>
      <c r="P9" s="44">
        <v>4</v>
      </c>
      <c r="Q9" s="44">
        <v>4</v>
      </c>
      <c r="R9" s="42">
        <v>4</v>
      </c>
      <c r="S9" s="45">
        <f t="shared" ref="S9:S23" si="18">(T9+U9+V9+W9+X9)</f>
        <v>5</v>
      </c>
      <c r="T9" s="42">
        <v>1</v>
      </c>
      <c r="U9" s="42">
        <v>1</v>
      </c>
      <c r="V9" s="42">
        <v>1</v>
      </c>
      <c r="W9" s="42">
        <v>1</v>
      </c>
      <c r="X9" s="42">
        <v>1</v>
      </c>
      <c r="Y9" s="23"/>
      <c r="Z9" s="42">
        <v>2.25</v>
      </c>
      <c r="AA9" s="42">
        <v>4.3</v>
      </c>
      <c r="AB9" s="46">
        <f t="shared" ref="AB9:AB23" si="19">((D9+E9+F9+I9+G9+J9+K9+L9+M9+N9+O9+S9)/12)*0.7</f>
        <v>2.6833333333333331</v>
      </c>
      <c r="AC9" s="47">
        <f t="shared" ref="AC9:AC23" si="20">Z9*0.2</f>
        <v>0.45</v>
      </c>
      <c r="AD9" s="47">
        <f t="shared" ref="AD9:AD23" si="21">AA9*0.1</f>
        <v>0.43</v>
      </c>
      <c r="AE9" s="51">
        <f t="shared" ref="AE9:AE16" si="22">(AB9+AC9+AD9)</f>
        <v>3.5633333333333335</v>
      </c>
      <c r="AF9" s="60" t="s">
        <v>5</v>
      </c>
      <c r="AG9" s="31" t="s">
        <v>44</v>
      </c>
      <c r="AH9" s="23"/>
      <c r="AI9" s="42">
        <v>3</v>
      </c>
      <c r="AJ9" s="42"/>
      <c r="AK9" s="42"/>
      <c r="AL9" s="42"/>
      <c r="AM9" s="42"/>
      <c r="AN9" s="41">
        <v>3</v>
      </c>
      <c r="AO9" s="42"/>
      <c r="AP9" s="41">
        <v>3</v>
      </c>
      <c r="AQ9" s="42">
        <v>4.67</v>
      </c>
      <c r="AR9" s="42">
        <v>4.3</v>
      </c>
      <c r="AS9" s="42">
        <v>4.2</v>
      </c>
      <c r="AT9" s="43">
        <f t="shared" ref="AT9:AT23" si="23">(AU9+AV9+AW9)/3</f>
        <v>1.6666666666666667</v>
      </c>
      <c r="AU9" s="41">
        <v>3</v>
      </c>
      <c r="AV9" s="56">
        <v>1</v>
      </c>
      <c r="AW9" s="42">
        <v>1</v>
      </c>
      <c r="AX9" s="45">
        <f t="shared" ref="AX9:AX23" si="24">(AY9+AZ9+BA9+BB9+BC9)</f>
        <v>4</v>
      </c>
      <c r="AY9" s="42">
        <v>1</v>
      </c>
      <c r="AZ9" s="42">
        <v>1</v>
      </c>
      <c r="BA9" s="42">
        <v>1</v>
      </c>
      <c r="BB9" s="42">
        <v>1</v>
      </c>
      <c r="BC9" s="42"/>
      <c r="BD9" s="23"/>
      <c r="BE9" s="41">
        <v>4</v>
      </c>
      <c r="BF9" s="42">
        <v>3.85</v>
      </c>
      <c r="BG9" s="46">
        <f t="shared" ref="BG9:BG23" si="25">((AI9+AN9+AP9+AQ9+AT9+AR9+AS9+AX9)/8)*0.7</f>
        <v>2.4357083333333329</v>
      </c>
      <c r="BH9" s="47">
        <f t="shared" ref="BH9:BH23" si="26">BE9*0.2</f>
        <v>0.8</v>
      </c>
      <c r="BI9" s="47">
        <f t="shared" ref="BI9:BI23" si="27">BF9*0.1</f>
        <v>0.38500000000000001</v>
      </c>
      <c r="BJ9" s="51">
        <f>(BG9+BH9+BI9)</f>
        <v>3.620708333333333</v>
      </c>
      <c r="BK9" s="60" t="s">
        <v>5</v>
      </c>
      <c r="BL9" s="31" t="s">
        <v>44</v>
      </c>
      <c r="BM9" s="23"/>
      <c r="BN9" s="81">
        <v>3.5</v>
      </c>
      <c r="BO9" s="81">
        <v>3</v>
      </c>
      <c r="BP9" s="79">
        <v>3</v>
      </c>
      <c r="BQ9" s="81"/>
      <c r="BR9" s="81"/>
      <c r="BS9" s="79">
        <v>3</v>
      </c>
      <c r="BT9" s="81"/>
      <c r="BU9" s="81"/>
      <c r="BV9" s="81">
        <v>4.67</v>
      </c>
      <c r="BW9" s="81">
        <v>4.5</v>
      </c>
      <c r="BX9" s="81">
        <v>5</v>
      </c>
      <c r="BY9" s="81">
        <v>4.5</v>
      </c>
      <c r="BZ9" s="70">
        <f t="shared" si="10"/>
        <v>3</v>
      </c>
      <c r="CA9" s="71">
        <v>1</v>
      </c>
      <c r="CB9" s="71">
        <v>5</v>
      </c>
      <c r="CC9" s="69">
        <v>3</v>
      </c>
      <c r="CD9" s="72">
        <f t="shared" si="11"/>
        <v>3</v>
      </c>
      <c r="CE9" s="69">
        <v>1</v>
      </c>
      <c r="CF9" s="69">
        <v>1</v>
      </c>
      <c r="CG9" s="69">
        <v>1</v>
      </c>
      <c r="CH9" s="69"/>
      <c r="CI9" s="69"/>
      <c r="CJ9" s="77"/>
      <c r="CK9" s="69">
        <v>5</v>
      </c>
      <c r="CL9" s="69">
        <v>3.8</v>
      </c>
      <c r="CM9" s="74">
        <f t="shared" si="15"/>
        <v>2.6019000000000001</v>
      </c>
      <c r="CN9" s="75">
        <f t="shared" si="12"/>
        <v>1</v>
      </c>
      <c r="CO9" s="75">
        <f t="shared" si="13"/>
        <v>0.38</v>
      </c>
      <c r="CP9" s="76">
        <f t="shared" si="14"/>
        <v>3.9819</v>
      </c>
      <c r="CQ9" s="1">
        <f t="shared" si="16"/>
        <v>3.7479724999999999</v>
      </c>
    </row>
    <row r="10" spans="1:95" ht="17.100000000000001" customHeight="1" x14ac:dyDescent="0.2">
      <c r="A10" s="2" t="s">
        <v>7</v>
      </c>
      <c r="B10" s="28" t="s">
        <v>45</v>
      </c>
      <c r="C10" s="23"/>
      <c r="D10" s="41">
        <v>3</v>
      </c>
      <c r="E10" s="41">
        <v>3</v>
      </c>
      <c r="F10" s="42">
        <v>1</v>
      </c>
      <c r="G10" s="42">
        <v>3</v>
      </c>
      <c r="H10" s="42"/>
      <c r="I10" s="42">
        <v>3.4</v>
      </c>
      <c r="J10" s="42">
        <v>4</v>
      </c>
      <c r="K10" s="42">
        <v>4.4000000000000004</v>
      </c>
      <c r="L10" s="42">
        <v>4.67</v>
      </c>
      <c r="M10" s="42">
        <v>4.8</v>
      </c>
      <c r="N10" s="42">
        <v>2.5</v>
      </c>
      <c r="O10" s="43">
        <f t="shared" si="17"/>
        <v>5</v>
      </c>
      <c r="P10" s="42">
        <v>5</v>
      </c>
      <c r="Q10" s="42">
        <v>5</v>
      </c>
      <c r="R10" s="42">
        <v>5</v>
      </c>
      <c r="S10" s="45">
        <f t="shared" si="18"/>
        <v>5</v>
      </c>
      <c r="T10" s="42">
        <v>1</v>
      </c>
      <c r="U10" s="42">
        <v>1</v>
      </c>
      <c r="V10" s="42">
        <v>1</v>
      </c>
      <c r="W10" s="42">
        <v>1</v>
      </c>
      <c r="X10" s="42">
        <v>1</v>
      </c>
      <c r="Y10" s="23"/>
      <c r="Z10" s="42">
        <v>1.25</v>
      </c>
      <c r="AA10" s="42">
        <v>4.4000000000000004</v>
      </c>
      <c r="AB10" s="46">
        <f t="shared" si="19"/>
        <v>2.5532499999999994</v>
      </c>
      <c r="AC10" s="47">
        <f t="shared" si="20"/>
        <v>0.25</v>
      </c>
      <c r="AD10" s="47">
        <f t="shared" si="21"/>
        <v>0.44000000000000006</v>
      </c>
      <c r="AE10" s="51">
        <f t="shared" si="22"/>
        <v>3.2432499999999993</v>
      </c>
      <c r="AF10" s="60" t="s">
        <v>6</v>
      </c>
      <c r="AG10" s="28" t="s">
        <v>45</v>
      </c>
      <c r="AH10" s="23"/>
      <c r="AI10" s="42">
        <v>4.5999999999999996</v>
      </c>
      <c r="AJ10" s="42"/>
      <c r="AK10" s="41">
        <v>0.3</v>
      </c>
      <c r="AL10" s="42"/>
      <c r="AM10" s="42"/>
      <c r="AN10" s="41">
        <v>3</v>
      </c>
      <c r="AO10" s="42"/>
      <c r="AP10" s="41">
        <v>3</v>
      </c>
      <c r="AQ10" s="42">
        <v>4.33</v>
      </c>
      <c r="AR10" s="42">
        <v>4.2</v>
      </c>
      <c r="AS10" s="42">
        <v>4</v>
      </c>
      <c r="AT10" s="43">
        <f t="shared" si="23"/>
        <v>5</v>
      </c>
      <c r="AU10" s="42">
        <v>5</v>
      </c>
      <c r="AV10" s="42">
        <v>5</v>
      </c>
      <c r="AW10" s="42">
        <v>5</v>
      </c>
      <c r="AX10" s="45">
        <f t="shared" si="24"/>
        <v>5</v>
      </c>
      <c r="AY10" s="42">
        <v>1</v>
      </c>
      <c r="AZ10" s="42">
        <v>1</v>
      </c>
      <c r="BA10" s="42">
        <v>1</v>
      </c>
      <c r="BB10" s="42">
        <v>1</v>
      </c>
      <c r="BC10" s="42">
        <v>1</v>
      </c>
      <c r="BD10" s="23"/>
      <c r="BE10" s="41">
        <v>3.25</v>
      </c>
      <c r="BF10" s="42">
        <v>4.6500000000000004</v>
      </c>
      <c r="BG10" s="46">
        <f t="shared" si="25"/>
        <v>2.8988749999999994</v>
      </c>
      <c r="BH10" s="47">
        <f t="shared" si="26"/>
        <v>0.65</v>
      </c>
      <c r="BI10" s="47">
        <f t="shared" si="27"/>
        <v>0.46500000000000008</v>
      </c>
      <c r="BJ10" s="51">
        <f>(BG10+BH10+BI10+AK10)</f>
        <v>4.3138749999999995</v>
      </c>
      <c r="BK10" s="60" t="s">
        <v>6</v>
      </c>
      <c r="BL10" s="28" t="s">
        <v>45</v>
      </c>
      <c r="BM10" s="23"/>
      <c r="BN10" s="81">
        <v>1.6</v>
      </c>
      <c r="BO10" s="81">
        <v>1</v>
      </c>
      <c r="BP10" s="81">
        <v>1</v>
      </c>
      <c r="BQ10" s="81"/>
      <c r="BR10" s="81"/>
      <c r="BS10" s="81">
        <v>1</v>
      </c>
      <c r="BT10" s="81"/>
      <c r="BU10" s="81"/>
      <c r="BV10" s="81">
        <v>5</v>
      </c>
      <c r="BW10" s="81">
        <v>4.4000000000000004</v>
      </c>
      <c r="BX10" s="81">
        <v>4.5</v>
      </c>
      <c r="BY10" s="81">
        <v>4</v>
      </c>
      <c r="BZ10" s="70">
        <f t="shared" si="10"/>
        <v>1</v>
      </c>
      <c r="CA10" s="71">
        <v>1</v>
      </c>
      <c r="CB10" s="71">
        <v>1</v>
      </c>
      <c r="CC10" s="71">
        <v>1</v>
      </c>
      <c r="CD10" s="72">
        <f t="shared" si="11"/>
        <v>2</v>
      </c>
      <c r="CE10" s="69">
        <v>1</v>
      </c>
      <c r="CF10" s="69">
        <v>1</v>
      </c>
      <c r="CG10" s="69"/>
      <c r="CH10" s="69"/>
      <c r="CI10" s="69"/>
      <c r="CJ10" s="77"/>
      <c r="CK10" s="69">
        <v>4.75</v>
      </c>
      <c r="CL10" s="69">
        <v>3.5</v>
      </c>
      <c r="CM10" s="74">
        <f t="shared" si="15"/>
        <v>1.7849999999999997</v>
      </c>
      <c r="CN10" s="75">
        <f t="shared" si="12"/>
        <v>0.95000000000000007</v>
      </c>
      <c r="CO10" s="75">
        <f t="shared" si="13"/>
        <v>0.35000000000000003</v>
      </c>
      <c r="CP10" s="76">
        <f t="shared" si="14"/>
        <v>3.085</v>
      </c>
      <c r="CQ10" s="1">
        <f t="shared" si="16"/>
        <v>3.5011374999999996</v>
      </c>
    </row>
    <row r="11" spans="1:95" ht="17.100000000000001" customHeight="1" x14ac:dyDescent="0.2">
      <c r="A11" s="2" t="s">
        <v>8</v>
      </c>
      <c r="B11" s="29" t="s">
        <v>46</v>
      </c>
      <c r="C11" s="23"/>
      <c r="D11" s="42">
        <v>1</v>
      </c>
      <c r="E11" s="55">
        <v>1</v>
      </c>
      <c r="F11" s="55">
        <v>1</v>
      </c>
      <c r="G11" s="42">
        <v>1.2</v>
      </c>
      <c r="H11" s="42"/>
      <c r="I11" s="55">
        <v>1</v>
      </c>
      <c r="J11" s="55">
        <v>1</v>
      </c>
      <c r="K11" s="42">
        <v>2.5</v>
      </c>
      <c r="L11" s="42">
        <v>2.83</v>
      </c>
      <c r="M11" s="42">
        <v>5</v>
      </c>
      <c r="N11" s="42">
        <v>1</v>
      </c>
      <c r="O11" s="43">
        <f t="shared" si="17"/>
        <v>5</v>
      </c>
      <c r="P11" s="42">
        <v>5</v>
      </c>
      <c r="Q11" s="42">
        <v>5</v>
      </c>
      <c r="R11" s="42">
        <v>5</v>
      </c>
      <c r="S11" s="45">
        <f t="shared" si="18"/>
        <v>2</v>
      </c>
      <c r="T11" s="42">
        <v>1</v>
      </c>
      <c r="U11" s="42">
        <v>1</v>
      </c>
      <c r="V11" s="42"/>
      <c r="W11" s="42"/>
      <c r="X11" s="42"/>
      <c r="Y11" s="23"/>
      <c r="Z11" s="42">
        <v>1.75</v>
      </c>
      <c r="AA11" s="42">
        <v>3.95</v>
      </c>
      <c r="AB11" s="46">
        <f t="shared" si="19"/>
        <v>1.4309166666666668</v>
      </c>
      <c r="AC11" s="47">
        <f t="shared" si="20"/>
        <v>0.35000000000000003</v>
      </c>
      <c r="AD11" s="47">
        <f t="shared" si="21"/>
        <v>0.39500000000000002</v>
      </c>
      <c r="AE11" s="51">
        <f t="shared" si="22"/>
        <v>2.1759166666666667</v>
      </c>
      <c r="AF11" s="60" t="s">
        <v>7</v>
      </c>
      <c r="AG11" s="29" t="s">
        <v>46</v>
      </c>
      <c r="AH11" s="23"/>
      <c r="AI11" s="42" t="s">
        <v>91</v>
      </c>
      <c r="AJ11" s="42"/>
      <c r="AK11" s="42"/>
      <c r="AL11" s="42"/>
      <c r="AM11" s="42"/>
      <c r="AN11" s="42" t="s">
        <v>91</v>
      </c>
      <c r="AO11" s="42"/>
      <c r="AP11" s="42" t="s">
        <v>91</v>
      </c>
      <c r="AQ11" s="42" t="s">
        <v>91</v>
      </c>
      <c r="AR11" s="42" t="s">
        <v>91</v>
      </c>
      <c r="AS11" s="42" t="s">
        <v>91</v>
      </c>
      <c r="AT11" s="43" t="e">
        <f t="shared" si="23"/>
        <v>#VALUE!</v>
      </c>
      <c r="AU11" s="42">
        <v>5</v>
      </c>
      <c r="AV11" s="42" t="s">
        <v>91</v>
      </c>
      <c r="AW11" s="42">
        <v>5</v>
      </c>
      <c r="AX11" s="45" t="e">
        <f t="shared" si="24"/>
        <v>#VALUE!</v>
      </c>
      <c r="AY11" s="42" t="s">
        <v>91</v>
      </c>
      <c r="AZ11" s="42" t="s">
        <v>91</v>
      </c>
      <c r="BA11" s="42" t="s">
        <v>91</v>
      </c>
      <c r="BB11" s="42" t="s">
        <v>91</v>
      </c>
      <c r="BC11" s="42" t="s">
        <v>91</v>
      </c>
      <c r="BD11" s="23"/>
      <c r="BE11" s="42" t="s">
        <v>91</v>
      </c>
      <c r="BF11" s="42" t="s">
        <v>91</v>
      </c>
      <c r="BG11" s="46" t="e">
        <f t="shared" si="25"/>
        <v>#VALUE!</v>
      </c>
      <c r="BH11" s="47" t="e">
        <f t="shared" si="26"/>
        <v>#VALUE!</v>
      </c>
      <c r="BI11" s="47" t="e">
        <f t="shared" si="27"/>
        <v>#VALUE!</v>
      </c>
      <c r="BJ11" s="51" t="e">
        <f>(BG11+BH11+BI11)</f>
        <v>#VALUE!</v>
      </c>
      <c r="BK11" s="60" t="s">
        <v>7</v>
      </c>
      <c r="BL11" s="29" t="s">
        <v>46</v>
      </c>
      <c r="BM11" s="23"/>
      <c r="BN11" s="81" t="s">
        <v>91</v>
      </c>
      <c r="BO11" s="81" t="s">
        <v>91</v>
      </c>
      <c r="BP11" s="81" t="s">
        <v>91</v>
      </c>
      <c r="BQ11" s="81" t="s">
        <v>91</v>
      </c>
      <c r="BR11" s="81" t="s">
        <v>91</v>
      </c>
      <c r="BS11" s="81" t="s">
        <v>91</v>
      </c>
      <c r="BT11" s="81" t="s">
        <v>91</v>
      </c>
      <c r="BU11" s="81" t="s">
        <v>91</v>
      </c>
      <c r="BV11" s="81" t="s">
        <v>91</v>
      </c>
      <c r="BW11" s="81" t="s">
        <v>91</v>
      </c>
      <c r="BX11" s="81" t="s">
        <v>91</v>
      </c>
      <c r="BY11" s="81" t="s">
        <v>91</v>
      </c>
      <c r="BZ11" s="70" t="e">
        <f t="shared" si="10"/>
        <v>#VALUE!</v>
      </c>
      <c r="CA11" s="71" t="s">
        <v>91</v>
      </c>
      <c r="CB11" s="71" t="s">
        <v>91</v>
      </c>
      <c r="CC11" s="71" t="s">
        <v>91</v>
      </c>
      <c r="CD11" s="72" t="e">
        <f t="shared" si="11"/>
        <v>#VALUE!</v>
      </c>
      <c r="CE11" s="69" t="s">
        <v>91</v>
      </c>
      <c r="CF11" s="69" t="s">
        <v>91</v>
      </c>
      <c r="CG11" s="69" t="s">
        <v>91</v>
      </c>
      <c r="CH11" s="69" t="s">
        <v>91</v>
      </c>
      <c r="CI11" s="69" t="s">
        <v>91</v>
      </c>
      <c r="CJ11" s="77"/>
      <c r="CK11" s="69" t="s">
        <v>91</v>
      </c>
      <c r="CL11" s="69" t="s">
        <v>91</v>
      </c>
      <c r="CM11" s="74" t="e">
        <f t="shared" si="15"/>
        <v>#VALUE!</v>
      </c>
      <c r="CN11" s="75" t="e">
        <f t="shared" si="12"/>
        <v>#VALUE!</v>
      </c>
      <c r="CO11" s="75" t="e">
        <f t="shared" si="13"/>
        <v>#VALUE!</v>
      </c>
      <c r="CP11" s="76" t="e">
        <f t="shared" si="14"/>
        <v>#VALUE!</v>
      </c>
      <c r="CQ11" s="1" t="e">
        <f t="shared" si="16"/>
        <v>#VALUE!</v>
      </c>
    </row>
    <row r="12" spans="1:95" ht="17.100000000000001" customHeight="1" x14ac:dyDescent="0.2">
      <c r="A12" s="2" t="s">
        <v>21</v>
      </c>
      <c r="B12" s="27" t="s">
        <v>47</v>
      </c>
      <c r="C12" s="23"/>
      <c r="D12" s="41">
        <v>3</v>
      </c>
      <c r="E12" s="41">
        <v>3</v>
      </c>
      <c r="F12" s="42">
        <v>3.5</v>
      </c>
      <c r="G12" s="42">
        <v>2.6</v>
      </c>
      <c r="H12" s="42"/>
      <c r="I12" s="42">
        <v>2.5</v>
      </c>
      <c r="J12" s="42">
        <v>2</v>
      </c>
      <c r="K12" s="42">
        <v>3.7</v>
      </c>
      <c r="L12" s="42">
        <v>3.83</v>
      </c>
      <c r="M12" s="42">
        <v>4</v>
      </c>
      <c r="N12" s="42">
        <v>1</v>
      </c>
      <c r="O12" s="43">
        <f t="shared" si="17"/>
        <v>1</v>
      </c>
      <c r="P12" s="42">
        <v>1</v>
      </c>
      <c r="Q12" s="56">
        <v>1</v>
      </c>
      <c r="R12" s="42">
        <v>1</v>
      </c>
      <c r="S12" s="45">
        <f t="shared" si="18"/>
        <v>1</v>
      </c>
      <c r="T12" s="42">
        <v>1</v>
      </c>
      <c r="U12" s="42"/>
      <c r="V12" s="42"/>
      <c r="W12" s="42"/>
      <c r="X12" s="42"/>
      <c r="Y12" s="23"/>
      <c r="Z12" s="42">
        <v>2</v>
      </c>
      <c r="AA12" s="42">
        <v>4.34</v>
      </c>
      <c r="AB12" s="46">
        <f t="shared" si="19"/>
        <v>1.8159166666666666</v>
      </c>
      <c r="AC12" s="47">
        <f t="shared" si="20"/>
        <v>0.4</v>
      </c>
      <c r="AD12" s="47">
        <f t="shared" si="21"/>
        <v>0.434</v>
      </c>
      <c r="AE12" s="51">
        <f t="shared" si="22"/>
        <v>2.6499166666666669</v>
      </c>
      <c r="AF12" s="60" t="s">
        <v>8</v>
      </c>
      <c r="AG12" s="27" t="s">
        <v>47</v>
      </c>
      <c r="AH12" s="23"/>
      <c r="AI12" s="41">
        <v>3</v>
      </c>
      <c r="AJ12" s="42"/>
      <c r="AK12" s="42"/>
      <c r="AL12" s="42"/>
      <c r="AM12" s="42"/>
      <c r="AN12" s="41">
        <v>3</v>
      </c>
      <c r="AO12" s="42"/>
      <c r="AP12" s="42">
        <v>1.7</v>
      </c>
      <c r="AQ12" s="42">
        <v>2.83</v>
      </c>
      <c r="AR12" s="42">
        <v>3.3</v>
      </c>
      <c r="AS12" s="42">
        <v>4</v>
      </c>
      <c r="AT12" s="43">
        <f t="shared" si="23"/>
        <v>5</v>
      </c>
      <c r="AU12" s="42">
        <v>5</v>
      </c>
      <c r="AV12" s="42">
        <v>5</v>
      </c>
      <c r="AW12" s="42">
        <v>5</v>
      </c>
      <c r="AX12" s="45">
        <f t="shared" si="24"/>
        <v>3</v>
      </c>
      <c r="AY12" s="42">
        <v>1</v>
      </c>
      <c r="AZ12" s="42">
        <v>1</v>
      </c>
      <c r="BA12" s="42">
        <v>1</v>
      </c>
      <c r="BB12" s="42"/>
      <c r="BC12" s="42"/>
      <c r="BD12" s="23"/>
      <c r="BE12" s="41">
        <v>2.75</v>
      </c>
      <c r="BF12" s="42">
        <v>3</v>
      </c>
      <c r="BG12" s="46">
        <f t="shared" si="25"/>
        <v>2.2601249999999999</v>
      </c>
      <c r="BH12" s="47">
        <f t="shared" si="26"/>
        <v>0.55000000000000004</v>
      </c>
      <c r="BI12" s="47">
        <f t="shared" si="27"/>
        <v>0.30000000000000004</v>
      </c>
      <c r="BJ12" s="51">
        <f>(BG12+BH12+BI12)</f>
        <v>3.110125</v>
      </c>
      <c r="BK12" s="60" t="s">
        <v>8</v>
      </c>
      <c r="BL12" s="27" t="s">
        <v>47</v>
      </c>
      <c r="BM12" s="23"/>
      <c r="BN12" s="81">
        <v>1.6</v>
      </c>
      <c r="BO12" s="81">
        <v>1</v>
      </c>
      <c r="BP12" s="81">
        <v>3.5</v>
      </c>
      <c r="BQ12" s="81"/>
      <c r="BR12" s="81"/>
      <c r="BS12" s="81">
        <v>1</v>
      </c>
      <c r="BT12" s="81"/>
      <c r="BU12" s="81"/>
      <c r="BV12" s="81">
        <v>4.5999999999999996</v>
      </c>
      <c r="BW12" s="81">
        <v>1</v>
      </c>
      <c r="BX12" s="81">
        <v>4</v>
      </c>
      <c r="BY12" s="81">
        <v>4</v>
      </c>
      <c r="BZ12" s="70">
        <f t="shared" si="10"/>
        <v>1</v>
      </c>
      <c r="CA12" s="71">
        <v>1</v>
      </c>
      <c r="CB12" s="71">
        <v>1</v>
      </c>
      <c r="CC12" s="71">
        <v>1</v>
      </c>
      <c r="CD12" s="72">
        <f t="shared" si="11"/>
        <v>1</v>
      </c>
      <c r="CE12" s="69">
        <v>1</v>
      </c>
      <c r="CF12" s="69"/>
      <c r="CG12" s="69"/>
      <c r="CH12" s="69"/>
      <c r="CI12" s="69"/>
      <c r="CJ12" s="77"/>
      <c r="CK12" s="69">
        <v>4.25</v>
      </c>
      <c r="CL12" s="69">
        <v>3.2</v>
      </c>
      <c r="CM12" s="74">
        <f t="shared" si="15"/>
        <v>1.589</v>
      </c>
      <c r="CN12" s="75">
        <f t="shared" si="12"/>
        <v>0.85000000000000009</v>
      </c>
      <c r="CO12" s="75">
        <f t="shared" si="13"/>
        <v>0.32000000000000006</v>
      </c>
      <c r="CP12" s="76">
        <f t="shared" si="14"/>
        <v>2.7590000000000003</v>
      </c>
      <c r="CQ12" s="1">
        <f t="shared" si="16"/>
        <v>2.8316125000000003</v>
      </c>
    </row>
    <row r="13" spans="1:95" ht="17.100000000000001" customHeight="1" x14ac:dyDescent="0.2">
      <c r="A13" s="2" t="s">
        <v>9</v>
      </c>
      <c r="B13" s="27" t="s">
        <v>48</v>
      </c>
      <c r="C13" s="23"/>
      <c r="D13" s="41">
        <v>3</v>
      </c>
      <c r="E13" s="41">
        <v>3</v>
      </c>
      <c r="F13" s="42">
        <v>3.5</v>
      </c>
      <c r="G13" s="42">
        <v>1.5</v>
      </c>
      <c r="H13" s="42"/>
      <c r="I13" s="42">
        <v>2.5</v>
      </c>
      <c r="J13" s="42">
        <v>2</v>
      </c>
      <c r="K13" s="42">
        <v>3.7</v>
      </c>
      <c r="L13" s="42">
        <v>4.17</v>
      </c>
      <c r="M13" s="42">
        <v>4</v>
      </c>
      <c r="N13" s="42">
        <v>1</v>
      </c>
      <c r="O13" s="43">
        <f t="shared" si="17"/>
        <v>1</v>
      </c>
      <c r="P13" s="42">
        <v>1</v>
      </c>
      <c r="Q13" s="56">
        <v>1</v>
      </c>
      <c r="R13" s="42">
        <v>1</v>
      </c>
      <c r="S13" s="45">
        <f t="shared" si="18"/>
        <v>1</v>
      </c>
      <c r="T13" s="48">
        <v>1</v>
      </c>
      <c r="U13" s="42"/>
      <c r="V13" s="42"/>
      <c r="W13" s="42"/>
      <c r="X13" s="42"/>
      <c r="Y13" s="23"/>
      <c r="Z13" s="42">
        <v>1</v>
      </c>
      <c r="AA13" s="42">
        <v>3.46</v>
      </c>
      <c r="AB13" s="46">
        <f t="shared" si="19"/>
        <v>1.7715833333333331</v>
      </c>
      <c r="AC13" s="47">
        <f t="shared" si="20"/>
        <v>0.2</v>
      </c>
      <c r="AD13" s="47">
        <f t="shared" si="21"/>
        <v>0.34600000000000003</v>
      </c>
      <c r="AE13" s="51">
        <f t="shared" si="22"/>
        <v>2.3175833333333329</v>
      </c>
      <c r="AF13" s="60" t="s">
        <v>21</v>
      </c>
      <c r="AG13" s="27" t="s">
        <v>48</v>
      </c>
      <c r="AH13" s="23"/>
      <c r="AI13" s="41">
        <v>3</v>
      </c>
      <c r="AJ13" s="42"/>
      <c r="AK13" s="42"/>
      <c r="AL13" s="42"/>
      <c r="AM13" s="42"/>
      <c r="AN13" s="41">
        <v>3</v>
      </c>
      <c r="AO13" s="42"/>
      <c r="AP13" s="41">
        <v>3</v>
      </c>
      <c r="AQ13" s="42">
        <v>2.83</v>
      </c>
      <c r="AR13" s="42">
        <v>3.3</v>
      </c>
      <c r="AS13" s="42">
        <v>4</v>
      </c>
      <c r="AT13" s="43">
        <f t="shared" si="23"/>
        <v>2</v>
      </c>
      <c r="AU13" s="56">
        <v>1</v>
      </c>
      <c r="AV13" s="56">
        <v>4</v>
      </c>
      <c r="AW13" s="56">
        <v>1</v>
      </c>
      <c r="AX13" s="45">
        <f t="shared" si="24"/>
        <v>3</v>
      </c>
      <c r="AY13" s="42">
        <v>1</v>
      </c>
      <c r="AZ13" s="42">
        <v>1</v>
      </c>
      <c r="BA13" s="42">
        <v>1</v>
      </c>
      <c r="BB13" s="42"/>
      <c r="BC13" s="42"/>
      <c r="BD13" s="23"/>
      <c r="BE13" s="41">
        <v>2.25</v>
      </c>
      <c r="BF13" s="42">
        <v>3.75</v>
      </c>
      <c r="BG13" s="46">
        <f t="shared" si="25"/>
        <v>2.1113749999999998</v>
      </c>
      <c r="BH13" s="47">
        <f t="shared" si="26"/>
        <v>0.45</v>
      </c>
      <c r="BI13" s="47">
        <f t="shared" si="27"/>
        <v>0.375</v>
      </c>
      <c r="BJ13" s="51">
        <f>(BG13+BH13+BI13)</f>
        <v>2.936375</v>
      </c>
      <c r="BK13" s="60" t="s">
        <v>21</v>
      </c>
      <c r="BL13" s="27" t="s">
        <v>48</v>
      </c>
      <c r="BM13" s="23"/>
      <c r="BN13" s="81">
        <v>1</v>
      </c>
      <c r="BO13" s="81">
        <v>1</v>
      </c>
      <c r="BP13" s="81">
        <v>1.25</v>
      </c>
      <c r="BQ13" s="81"/>
      <c r="BR13" s="81"/>
      <c r="BS13" s="81">
        <v>1</v>
      </c>
      <c r="BT13" s="81"/>
      <c r="BU13" s="81"/>
      <c r="BV13" s="81">
        <v>4.33</v>
      </c>
      <c r="BW13" s="81">
        <v>3.7</v>
      </c>
      <c r="BX13" s="81">
        <v>5</v>
      </c>
      <c r="BY13" s="81">
        <v>3.5</v>
      </c>
      <c r="BZ13" s="70">
        <f t="shared" si="10"/>
        <v>1</v>
      </c>
      <c r="CA13" s="71">
        <v>1</v>
      </c>
      <c r="CB13" s="71">
        <v>1</v>
      </c>
      <c r="CC13" s="71">
        <v>1</v>
      </c>
      <c r="CD13" s="72">
        <f t="shared" si="11"/>
        <v>2</v>
      </c>
      <c r="CE13" s="69">
        <v>1</v>
      </c>
      <c r="CF13" s="69">
        <v>1</v>
      </c>
      <c r="CG13" s="69"/>
      <c r="CH13" s="69"/>
      <c r="CI13" s="69"/>
      <c r="CJ13" s="77"/>
      <c r="CK13" s="69">
        <v>4.25</v>
      </c>
      <c r="CL13" s="69">
        <v>3.2</v>
      </c>
      <c r="CM13" s="74">
        <f t="shared" si="15"/>
        <v>1.6646000000000001</v>
      </c>
      <c r="CN13" s="75">
        <f t="shared" si="12"/>
        <v>0.85000000000000009</v>
      </c>
      <c r="CO13" s="75">
        <f t="shared" si="13"/>
        <v>0.32000000000000006</v>
      </c>
      <c r="CP13" s="76">
        <f t="shared" si="14"/>
        <v>2.8346</v>
      </c>
      <c r="CQ13" s="1">
        <f t="shared" si="16"/>
        <v>2.7100274999999998</v>
      </c>
    </row>
    <row r="14" spans="1:95" ht="17.100000000000001" customHeight="1" x14ac:dyDescent="0.2">
      <c r="A14" s="2" t="s">
        <v>10</v>
      </c>
      <c r="B14" s="27" t="s">
        <v>65</v>
      </c>
      <c r="C14" s="23"/>
      <c r="D14" s="55">
        <v>1</v>
      </c>
      <c r="E14" s="42">
        <v>1</v>
      </c>
      <c r="F14" s="55">
        <v>1</v>
      </c>
      <c r="G14" s="42">
        <v>1.3</v>
      </c>
      <c r="H14" s="42"/>
      <c r="I14" s="55">
        <v>1</v>
      </c>
      <c r="J14" s="55">
        <v>1</v>
      </c>
      <c r="K14" s="42">
        <v>3.1</v>
      </c>
      <c r="L14" s="42">
        <v>2</v>
      </c>
      <c r="M14" s="42">
        <v>4.8</v>
      </c>
      <c r="N14" s="55">
        <v>1</v>
      </c>
      <c r="O14" s="43">
        <f t="shared" si="17"/>
        <v>5</v>
      </c>
      <c r="P14" s="42">
        <v>5</v>
      </c>
      <c r="Q14" s="42">
        <v>5</v>
      </c>
      <c r="R14" s="42">
        <v>5</v>
      </c>
      <c r="S14" s="45">
        <f t="shared" si="18"/>
        <v>3</v>
      </c>
      <c r="T14" s="42">
        <v>1</v>
      </c>
      <c r="U14" s="42">
        <v>1</v>
      </c>
      <c r="V14" s="42">
        <v>1</v>
      </c>
      <c r="W14" s="42"/>
      <c r="X14" s="42"/>
      <c r="Y14" s="23"/>
      <c r="Z14" s="55">
        <v>1</v>
      </c>
      <c r="AA14" s="42">
        <v>2.65</v>
      </c>
      <c r="AB14" s="46">
        <f t="shared" si="19"/>
        <v>1.47</v>
      </c>
      <c r="AC14" s="47">
        <f t="shared" si="20"/>
        <v>0.2</v>
      </c>
      <c r="AD14" s="47">
        <f t="shared" si="21"/>
        <v>0.26500000000000001</v>
      </c>
      <c r="AE14" s="51">
        <f t="shared" si="22"/>
        <v>1.9350000000000001</v>
      </c>
      <c r="AF14" s="60" t="s">
        <v>9</v>
      </c>
      <c r="AG14" s="27" t="s">
        <v>65</v>
      </c>
      <c r="AH14" s="23"/>
      <c r="AI14" s="41">
        <v>3</v>
      </c>
      <c r="AJ14" s="42"/>
      <c r="AK14" s="42"/>
      <c r="AL14" s="42"/>
      <c r="AM14" s="42"/>
      <c r="AN14" s="42">
        <v>3.4</v>
      </c>
      <c r="AO14" s="42"/>
      <c r="AP14" s="41">
        <v>3</v>
      </c>
      <c r="AQ14" s="42">
        <v>3.17</v>
      </c>
      <c r="AR14" s="42">
        <v>4.2</v>
      </c>
      <c r="AS14" s="42">
        <v>2.5</v>
      </c>
      <c r="AT14" s="43">
        <f t="shared" si="23"/>
        <v>3.3333333333333335</v>
      </c>
      <c r="AU14" s="41">
        <v>3</v>
      </c>
      <c r="AV14" s="56">
        <v>3</v>
      </c>
      <c r="AW14" s="56">
        <v>4</v>
      </c>
      <c r="AX14" s="45">
        <f t="shared" si="24"/>
        <v>5</v>
      </c>
      <c r="AY14" s="42">
        <v>1</v>
      </c>
      <c r="AZ14" s="42">
        <v>1</v>
      </c>
      <c r="BA14" s="42">
        <v>1</v>
      </c>
      <c r="BB14" s="42">
        <v>1</v>
      </c>
      <c r="BC14" s="42">
        <v>1</v>
      </c>
      <c r="BD14" s="23"/>
      <c r="BE14" s="41">
        <v>3.5</v>
      </c>
      <c r="BF14" s="42">
        <v>4.7</v>
      </c>
      <c r="BG14" s="46">
        <f t="shared" si="25"/>
        <v>2.4152916666666666</v>
      </c>
      <c r="BH14" s="47">
        <f t="shared" si="26"/>
        <v>0.70000000000000007</v>
      </c>
      <c r="BI14" s="47">
        <f t="shared" si="27"/>
        <v>0.47000000000000003</v>
      </c>
      <c r="BJ14" s="51">
        <f>(BG14+BH14+BI14)</f>
        <v>3.585291666666667</v>
      </c>
      <c r="BK14" s="60" t="s">
        <v>9</v>
      </c>
      <c r="BL14" s="27" t="s">
        <v>65</v>
      </c>
      <c r="BM14" s="23"/>
      <c r="BN14" s="81">
        <v>1.6</v>
      </c>
      <c r="BO14" s="81">
        <v>1</v>
      </c>
      <c r="BP14" s="81">
        <v>3.75</v>
      </c>
      <c r="BQ14" s="81"/>
      <c r="BR14" s="81"/>
      <c r="BS14" s="81">
        <v>1</v>
      </c>
      <c r="BT14" s="81"/>
      <c r="BU14" s="81"/>
      <c r="BV14" s="81">
        <v>3.33</v>
      </c>
      <c r="BW14" s="81">
        <v>4.4000000000000004</v>
      </c>
      <c r="BX14" s="81">
        <v>4</v>
      </c>
      <c r="BY14" s="81">
        <v>4</v>
      </c>
      <c r="BZ14" s="70">
        <f t="shared" si="10"/>
        <v>1</v>
      </c>
      <c r="CA14" s="71">
        <v>1</v>
      </c>
      <c r="CB14" s="71">
        <v>1</v>
      </c>
      <c r="CC14" s="71">
        <v>1</v>
      </c>
      <c r="CD14" s="72">
        <f t="shared" si="11"/>
        <v>5</v>
      </c>
      <c r="CE14" s="69">
        <v>1</v>
      </c>
      <c r="CF14" s="69">
        <v>1</v>
      </c>
      <c r="CG14" s="69">
        <v>1</v>
      </c>
      <c r="CH14" s="69">
        <v>1</v>
      </c>
      <c r="CI14" s="69">
        <v>1</v>
      </c>
      <c r="CJ14" s="77"/>
      <c r="CK14" s="69">
        <v>5</v>
      </c>
      <c r="CL14" s="69">
        <v>1</v>
      </c>
      <c r="CM14" s="74">
        <f t="shared" si="15"/>
        <v>2.0355999999999996</v>
      </c>
      <c r="CN14" s="75">
        <f t="shared" si="12"/>
        <v>1</v>
      </c>
      <c r="CO14" s="75">
        <f t="shared" si="13"/>
        <v>0.1</v>
      </c>
      <c r="CP14" s="76">
        <f t="shared" si="14"/>
        <v>3.1355999999999997</v>
      </c>
      <c r="CQ14" s="1">
        <f t="shared" si="16"/>
        <v>2.9103275000000002</v>
      </c>
    </row>
    <row r="15" spans="1:95" ht="17.100000000000001" customHeight="1" x14ac:dyDescent="0.2">
      <c r="A15" s="2" t="s">
        <v>22</v>
      </c>
      <c r="B15" s="86" t="s">
        <v>49</v>
      </c>
      <c r="C15" s="23"/>
      <c r="D15" s="41">
        <v>3</v>
      </c>
      <c r="E15" s="41">
        <v>3</v>
      </c>
      <c r="F15" s="42">
        <v>3.3</v>
      </c>
      <c r="G15" s="42">
        <v>2.2000000000000002</v>
      </c>
      <c r="H15" s="42"/>
      <c r="I15" s="42">
        <v>2.5</v>
      </c>
      <c r="J15" s="42">
        <v>2</v>
      </c>
      <c r="K15" s="42">
        <v>3.6</v>
      </c>
      <c r="L15" s="42">
        <v>4.83</v>
      </c>
      <c r="M15" s="42">
        <v>4.5</v>
      </c>
      <c r="N15" s="42">
        <v>2</v>
      </c>
      <c r="O15" s="43">
        <f t="shared" si="17"/>
        <v>5</v>
      </c>
      <c r="P15" s="42">
        <v>5</v>
      </c>
      <c r="Q15" s="42">
        <v>5</v>
      </c>
      <c r="R15" s="42">
        <v>5</v>
      </c>
      <c r="S15" s="45">
        <f t="shared" si="18"/>
        <v>3</v>
      </c>
      <c r="T15" s="42">
        <v>1</v>
      </c>
      <c r="U15" s="42">
        <v>1</v>
      </c>
      <c r="V15" s="42">
        <v>1</v>
      </c>
      <c r="W15" s="42"/>
      <c r="X15" s="42"/>
      <c r="Y15" s="23"/>
      <c r="Z15" s="42">
        <v>2</v>
      </c>
      <c r="AA15" s="42">
        <v>3.88</v>
      </c>
      <c r="AB15" s="46">
        <f t="shared" si="19"/>
        <v>2.2709166666666665</v>
      </c>
      <c r="AC15" s="47">
        <f t="shared" si="20"/>
        <v>0.4</v>
      </c>
      <c r="AD15" s="47">
        <f t="shared" si="21"/>
        <v>0.38800000000000001</v>
      </c>
      <c r="AE15" s="51">
        <f t="shared" si="22"/>
        <v>3.0589166666666663</v>
      </c>
      <c r="AF15" s="60" t="s">
        <v>10</v>
      </c>
      <c r="AG15" s="86" t="s">
        <v>49</v>
      </c>
      <c r="AH15" s="23"/>
      <c r="AI15" s="42">
        <v>3</v>
      </c>
      <c r="AJ15" s="42"/>
      <c r="AK15" s="41">
        <v>0.3</v>
      </c>
      <c r="AL15" s="42"/>
      <c r="AM15" s="42"/>
      <c r="AN15" s="42">
        <v>3.2</v>
      </c>
      <c r="AO15" s="42"/>
      <c r="AP15" s="42">
        <v>4</v>
      </c>
      <c r="AQ15" s="42">
        <v>4.67</v>
      </c>
      <c r="AR15" s="42">
        <v>4</v>
      </c>
      <c r="AS15" s="42">
        <v>4</v>
      </c>
      <c r="AT15" s="43">
        <f t="shared" si="23"/>
        <v>3.5</v>
      </c>
      <c r="AU15" s="42">
        <v>3.5</v>
      </c>
      <c r="AV15" s="56">
        <v>3.5</v>
      </c>
      <c r="AW15" s="42">
        <v>3.5</v>
      </c>
      <c r="AX15" s="45">
        <f t="shared" si="24"/>
        <v>5</v>
      </c>
      <c r="AY15" s="42">
        <v>1</v>
      </c>
      <c r="AZ15" s="42">
        <v>1</v>
      </c>
      <c r="BA15" s="42">
        <v>1</v>
      </c>
      <c r="BB15" s="42">
        <v>1</v>
      </c>
      <c r="BC15" s="42">
        <v>1</v>
      </c>
      <c r="BD15" s="23"/>
      <c r="BE15" s="41">
        <v>3.5</v>
      </c>
      <c r="BF15" s="42">
        <v>4.4000000000000004</v>
      </c>
      <c r="BG15" s="46">
        <f t="shared" si="25"/>
        <v>2.7448749999999995</v>
      </c>
      <c r="BH15" s="47">
        <f t="shared" si="26"/>
        <v>0.70000000000000007</v>
      </c>
      <c r="BI15" s="47">
        <f t="shared" si="27"/>
        <v>0.44000000000000006</v>
      </c>
      <c r="BJ15" s="51">
        <f>(BG15+BH15+BI15+AK15)</f>
        <v>4.1848749999999999</v>
      </c>
      <c r="BK15" s="60" t="s">
        <v>10</v>
      </c>
      <c r="BL15" s="86" t="s">
        <v>49</v>
      </c>
      <c r="BM15" s="23"/>
      <c r="BN15" s="81">
        <v>1.6</v>
      </c>
      <c r="BO15" s="79">
        <v>3</v>
      </c>
      <c r="BP15" s="81">
        <v>3</v>
      </c>
      <c r="BQ15" s="81"/>
      <c r="BR15" s="81"/>
      <c r="BS15" s="87">
        <v>2.5</v>
      </c>
      <c r="BT15" s="81"/>
      <c r="BU15" s="81"/>
      <c r="BV15" s="81">
        <v>5</v>
      </c>
      <c r="BW15" s="81">
        <v>4.8</v>
      </c>
      <c r="BX15" s="81">
        <v>4</v>
      </c>
      <c r="BY15" s="81">
        <v>4</v>
      </c>
      <c r="BZ15" s="70">
        <f t="shared" si="10"/>
        <v>4.5</v>
      </c>
      <c r="CA15" s="71">
        <v>5</v>
      </c>
      <c r="CB15" s="71">
        <v>4.5</v>
      </c>
      <c r="CC15" s="71">
        <v>4</v>
      </c>
      <c r="CD15" s="72">
        <f t="shared" si="11"/>
        <v>5</v>
      </c>
      <c r="CE15" s="69">
        <v>1</v>
      </c>
      <c r="CF15" s="69">
        <v>1</v>
      </c>
      <c r="CG15" s="69">
        <v>1</v>
      </c>
      <c r="CH15" s="69">
        <v>1</v>
      </c>
      <c r="CI15" s="69">
        <v>1</v>
      </c>
      <c r="CJ15" s="77"/>
      <c r="CK15" s="69">
        <v>5</v>
      </c>
      <c r="CL15" s="69">
        <v>4</v>
      </c>
      <c r="CM15" s="74">
        <f t="shared" si="15"/>
        <v>2.6179999999999999</v>
      </c>
      <c r="CN15" s="75">
        <f t="shared" si="12"/>
        <v>1</v>
      </c>
      <c r="CO15" s="75">
        <f t="shared" si="13"/>
        <v>0.4</v>
      </c>
      <c r="CP15" s="76">
        <f t="shared" si="14"/>
        <v>4.0179999999999998</v>
      </c>
      <c r="CQ15" s="1">
        <f t="shared" si="16"/>
        <v>3.7803374999999999</v>
      </c>
    </row>
    <row r="16" spans="1:95" ht="17.100000000000001" customHeight="1" x14ac:dyDescent="0.2">
      <c r="A16" s="2" t="s">
        <v>23</v>
      </c>
      <c r="B16" s="28" t="s">
        <v>50</v>
      </c>
      <c r="C16" s="23"/>
      <c r="D16" s="41">
        <v>3</v>
      </c>
      <c r="E16" s="41">
        <v>3</v>
      </c>
      <c r="F16" s="42">
        <v>3.5</v>
      </c>
      <c r="G16" s="42">
        <v>3.6</v>
      </c>
      <c r="H16" s="42"/>
      <c r="I16" s="42">
        <v>3.2</v>
      </c>
      <c r="J16" s="42">
        <v>4</v>
      </c>
      <c r="K16" s="42">
        <v>3.7</v>
      </c>
      <c r="L16" s="42">
        <v>4.33</v>
      </c>
      <c r="M16" s="42">
        <v>4.5</v>
      </c>
      <c r="N16" s="42">
        <v>1</v>
      </c>
      <c r="O16" s="43">
        <f t="shared" si="17"/>
        <v>4</v>
      </c>
      <c r="P16" s="42">
        <v>4</v>
      </c>
      <c r="Q16" s="44">
        <v>4</v>
      </c>
      <c r="R16" s="42">
        <v>4</v>
      </c>
      <c r="S16" s="45">
        <f t="shared" si="18"/>
        <v>5</v>
      </c>
      <c r="T16" s="42">
        <v>1</v>
      </c>
      <c r="U16" s="42">
        <v>1</v>
      </c>
      <c r="V16" s="42">
        <v>1</v>
      </c>
      <c r="W16" s="42">
        <v>1</v>
      </c>
      <c r="X16" s="42">
        <v>1</v>
      </c>
      <c r="Y16" s="23"/>
      <c r="Z16" s="42">
        <v>1</v>
      </c>
      <c r="AA16" s="42">
        <v>4.2699999999999996</v>
      </c>
      <c r="AB16" s="46">
        <f t="shared" si="19"/>
        <v>2.4984166666666665</v>
      </c>
      <c r="AC16" s="47">
        <f t="shared" si="20"/>
        <v>0.2</v>
      </c>
      <c r="AD16" s="47">
        <f t="shared" si="21"/>
        <v>0.42699999999999999</v>
      </c>
      <c r="AE16" s="51">
        <f t="shared" si="22"/>
        <v>3.1254166666666667</v>
      </c>
      <c r="AF16" s="60" t="s">
        <v>22</v>
      </c>
      <c r="AG16" s="28" t="s">
        <v>50</v>
      </c>
      <c r="AH16" s="23"/>
      <c r="AI16" s="41">
        <v>3</v>
      </c>
      <c r="AJ16" s="42"/>
      <c r="AK16" s="42"/>
      <c r="AL16" s="42"/>
      <c r="AM16" s="42"/>
      <c r="AN16" s="41">
        <v>3</v>
      </c>
      <c r="AO16" s="42"/>
      <c r="AP16" s="42">
        <v>2</v>
      </c>
      <c r="AQ16" s="42">
        <v>4.5</v>
      </c>
      <c r="AR16" s="42">
        <v>4.3</v>
      </c>
      <c r="AS16" s="42">
        <v>2.5</v>
      </c>
      <c r="AT16" s="43">
        <f t="shared" si="23"/>
        <v>2</v>
      </c>
      <c r="AU16" s="42">
        <v>2</v>
      </c>
      <c r="AV16" s="56">
        <v>2</v>
      </c>
      <c r="AW16" s="42">
        <v>2</v>
      </c>
      <c r="AX16" s="45">
        <f t="shared" si="24"/>
        <v>5</v>
      </c>
      <c r="AY16" s="42">
        <v>1</v>
      </c>
      <c r="AZ16" s="42">
        <v>1</v>
      </c>
      <c r="BA16" s="42">
        <v>1</v>
      </c>
      <c r="BB16" s="42">
        <v>1</v>
      </c>
      <c r="BC16" s="42">
        <v>1</v>
      </c>
      <c r="BD16" s="23"/>
      <c r="BE16" s="41">
        <v>2.25</v>
      </c>
      <c r="BF16" s="42">
        <v>3.9</v>
      </c>
      <c r="BG16" s="46">
        <f t="shared" si="25"/>
        <v>2.30125</v>
      </c>
      <c r="BH16" s="47">
        <f t="shared" si="26"/>
        <v>0.45</v>
      </c>
      <c r="BI16" s="47">
        <f t="shared" si="27"/>
        <v>0.39</v>
      </c>
      <c r="BJ16" s="51">
        <f>(BG16+BH16+BI16)</f>
        <v>3.1412500000000003</v>
      </c>
      <c r="BK16" s="60" t="s">
        <v>22</v>
      </c>
      <c r="BL16" s="28" t="s">
        <v>50</v>
      </c>
      <c r="BM16" s="23"/>
      <c r="BN16" s="81">
        <v>1</v>
      </c>
      <c r="BO16" s="81">
        <v>1</v>
      </c>
      <c r="BP16" s="81">
        <v>1.75</v>
      </c>
      <c r="BQ16" s="81"/>
      <c r="BR16" s="81"/>
      <c r="BS16" s="79">
        <v>3</v>
      </c>
      <c r="BT16" s="81"/>
      <c r="BU16" s="81"/>
      <c r="BV16" s="81">
        <v>4.5599999999999996</v>
      </c>
      <c r="BW16" s="81">
        <v>4.5</v>
      </c>
      <c r="BX16" s="81">
        <v>4</v>
      </c>
      <c r="BY16" s="81">
        <v>4</v>
      </c>
      <c r="BZ16" s="70">
        <f t="shared" si="10"/>
        <v>1</v>
      </c>
      <c r="CA16" s="71">
        <v>1</v>
      </c>
      <c r="CB16" s="71">
        <v>1</v>
      </c>
      <c r="CC16" s="71">
        <v>1</v>
      </c>
      <c r="CD16" s="72">
        <f t="shared" si="11"/>
        <v>1</v>
      </c>
      <c r="CE16" s="69">
        <v>1</v>
      </c>
      <c r="CF16" s="69"/>
      <c r="CG16" s="69"/>
      <c r="CH16" s="69"/>
      <c r="CI16" s="69"/>
      <c r="CJ16" s="77"/>
      <c r="CK16" s="69">
        <v>3.75</v>
      </c>
      <c r="CL16" s="69">
        <v>3.8</v>
      </c>
      <c r="CM16" s="74">
        <f t="shared" si="15"/>
        <v>1.8066999999999998</v>
      </c>
      <c r="CN16" s="75">
        <f t="shared" si="12"/>
        <v>0.75</v>
      </c>
      <c r="CO16" s="75">
        <f t="shared" si="13"/>
        <v>0.38</v>
      </c>
      <c r="CP16" s="76">
        <f t="shared" si="14"/>
        <v>2.9366999999999996</v>
      </c>
      <c r="CQ16" s="1">
        <f t="shared" si="16"/>
        <v>3.0546800000000003</v>
      </c>
    </row>
    <row r="17" spans="1:95" ht="17.100000000000001" customHeight="1" x14ac:dyDescent="0.2">
      <c r="A17" s="2" t="s">
        <v>11</v>
      </c>
      <c r="B17" s="31" t="s">
        <v>62</v>
      </c>
      <c r="C17" s="23"/>
      <c r="D17" s="41">
        <v>3</v>
      </c>
      <c r="E17" s="41">
        <v>3</v>
      </c>
      <c r="F17" s="42">
        <v>3.5</v>
      </c>
      <c r="G17" s="42">
        <v>2.5</v>
      </c>
      <c r="H17" s="41">
        <v>0.3</v>
      </c>
      <c r="I17" s="42">
        <v>2.5</v>
      </c>
      <c r="J17" s="42">
        <v>2</v>
      </c>
      <c r="K17" s="42">
        <v>3.6</v>
      </c>
      <c r="L17" s="42">
        <v>4.67</v>
      </c>
      <c r="M17" s="42">
        <v>4.5</v>
      </c>
      <c r="N17" s="42">
        <v>4</v>
      </c>
      <c r="O17" s="43">
        <f t="shared" si="17"/>
        <v>3.5</v>
      </c>
      <c r="P17" s="44">
        <v>4</v>
      </c>
      <c r="Q17" s="44">
        <v>3</v>
      </c>
      <c r="R17" s="42">
        <v>3.5</v>
      </c>
      <c r="S17" s="45">
        <f t="shared" si="18"/>
        <v>3</v>
      </c>
      <c r="T17" s="42">
        <v>1</v>
      </c>
      <c r="U17" s="42">
        <v>1</v>
      </c>
      <c r="V17" s="42">
        <v>1</v>
      </c>
      <c r="W17" s="42"/>
      <c r="X17" s="42"/>
      <c r="Y17" s="23"/>
      <c r="Z17" s="42">
        <v>1</v>
      </c>
      <c r="AA17" s="42">
        <v>4.0199999999999996</v>
      </c>
      <c r="AB17" s="46">
        <f t="shared" si="19"/>
        <v>2.3199166666666668</v>
      </c>
      <c r="AC17" s="47">
        <f t="shared" si="20"/>
        <v>0.2</v>
      </c>
      <c r="AD17" s="47">
        <f t="shared" si="21"/>
        <v>0.40199999999999997</v>
      </c>
      <c r="AE17" s="51">
        <f>(AB17+AC17+AD17+H17)</f>
        <v>3.221916666666667</v>
      </c>
      <c r="AF17" s="60" t="s">
        <v>23</v>
      </c>
      <c r="AG17" s="31" t="s">
        <v>89</v>
      </c>
      <c r="AH17" s="23"/>
      <c r="AI17" s="42">
        <v>3</v>
      </c>
      <c r="AJ17" s="42"/>
      <c r="AK17" s="41">
        <v>0.3</v>
      </c>
      <c r="AL17" s="42"/>
      <c r="AM17" s="42"/>
      <c r="AN17" s="41">
        <v>3</v>
      </c>
      <c r="AO17" s="42"/>
      <c r="AP17" s="41">
        <v>3</v>
      </c>
      <c r="AQ17" s="42">
        <v>4.67</v>
      </c>
      <c r="AR17" s="42">
        <v>4</v>
      </c>
      <c r="AS17" s="42">
        <v>4</v>
      </c>
      <c r="AT17" s="43">
        <f t="shared" si="23"/>
        <v>4.5</v>
      </c>
      <c r="AU17" s="42">
        <v>4.5</v>
      </c>
      <c r="AV17" s="56">
        <v>4.5</v>
      </c>
      <c r="AW17" s="42">
        <v>4.5</v>
      </c>
      <c r="AX17" s="45">
        <f t="shared" si="24"/>
        <v>4</v>
      </c>
      <c r="AY17" s="42">
        <v>1</v>
      </c>
      <c r="AZ17" s="42">
        <v>1</v>
      </c>
      <c r="BA17" s="42">
        <v>1</v>
      </c>
      <c r="BB17" s="42">
        <v>1</v>
      </c>
      <c r="BC17" s="42"/>
      <c r="BD17" s="23"/>
      <c r="BE17" s="42">
        <v>1</v>
      </c>
      <c r="BF17" s="42">
        <v>3.9</v>
      </c>
      <c r="BG17" s="46">
        <f t="shared" si="25"/>
        <v>2.639875</v>
      </c>
      <c r="BH17" s="47">
        <f t="shared" si="26"/>
        <v>0.2</v>
      </c>
      <c r="BI17" s="47">
        <f t="shared" si="27"/>
        <v>0.39</v>
      </c>
      <c r="BJ17" s="51">
        <f>(BG17+BH17+BI17+AK17)</f>
        <v>3.5298750000000001</v>
      </c>
      <c r="BK17" s="60" t="s">
        <v>23</v>
      </c>
      <c r="BL17" s="31" t="s">
        <v>89</v>
      </c>
      <c r="BM17" s="23"/>
      <c r="BN17" s="81">
        <v>3</v>
      </c>
      <c r="BO17" s="87">
        <v>3</v>
      </c>
      <c r="BP17" s="81">
        <v>3.5</v>
      </c>
      <c r="BQ17" s="81"/>
      <c r="BR17" s="81"/>
      <c r="BS17" s="87">
        <v>3</v>
      </c>
      <c r="BT17" s="81"/>
      <c r="BU17" s="81"/>
      <c r="BV17" s="81">
        <v>4.67</v>
      </c>
      <c r="BW17" s="81">
        <v>4.8</v>
      </c>
      <c r="BX17" s="81">
        <v>4</v>
      </c>
      <c r="BY17" s="81">
        <v>4</v>
      </c>
      <c r="BZ17" s="70">
        <f t="shared" si="10"/>
        <v>2</v>
      </c>
      <c r="CA17" s="71">
        <v>1</v>
      </c>
      <c r="CB17" s="71">
        <v>4</v>
      </c>
      <c r="CC17" s="71">
        <v>1</v>
      </c>
      <c r="CD17" s="72">
        <f t="shared" si="11"/>
        <v>3</v>
      </c>
      <c r="CE17" s="69">
        <v>1</v>
      </c>
      <c r="CF17" s="69">
        <v>1</v>
      </c>
      <c r="CG17" s="79">
        <v>1</v>
      </c>
      <c r="CH17" s="69"/>
      <c r="CI17" s="69"/>
      <c r="CJ17" s="77"/>
      <c r="CK17" s="69">
        <v>2</v>
      </c>
      <c r="CL17" s="69">
        <v>3.6</v>
      </c>
      <c r="CM17" s="74">
        <f t="shared" si="15"/>
        <v>2.4478999999999997</v>
      </c>
      <c r="CN17" s="75">
        <f t="shared" si="12"/>
        <v>0.4</v>
      </c>
      <c r="CO17" s="75">
        <f t="shared" si="13"/>
        <v>0.36000000000000004</v>
      </c>
      <c r="CP17" s="76">
        <f t="shared" si="14"/>
        <v>3.2078999999999995</v>
      </c>
      <c r="CQ17" s="1">
        <f t="shared" si="16"/>
        <v>3.3086975000000001</v>
      </c>
    </row>
    <row r="18" spans="1:95" ht="17.100000000000001" customHeight="1" x14ac:dyDescent="0.2">
      <c r="A18" s="2" t="s">
        <v>12</v>
      </c>
      <c r="B18" s="28" t="s">
        <v>68</v>
      </c>
      <c r="C18" s="23"/>
      <c r="D18" s="41">
        <v>2.5</v>
      </c>
      <c r="E18" s="41">
        <v>2.5</v>
      </c>
      <c r="F18" s="42">
        <v>3.3</v>
      </c>
      <c r="G18" s="42">
        <v>2.5</v>
      </c>
      <c r="H18" s="42"/>
      <c r="I18" s="42">
        <v>2.5</v>
      </c>
      <c r="J18" s="42">
        <v>4</v>
      </c>
      <c r="K18" s="41">
        <v>2.5</v>
      </c>
      <c r="L18" s="41">
        <v>2.5</v>
      </c>
      <c r="M18" s="42">
        <v>4</v>
      </c>
      <c r="N18" s="42">
        <v>4</v>
      </c>
      <c r="O18" s="43">
        <f t="shared" si="17"/>
        <v>5</v>
      </c>
      <c r="P18" s="42">
        <v>5</v>
      </c>
      <c r="Q18" s="42">
        <v>5</v>
      </c>
      <c r="R18" s="42">
        <v>5</v>
      </c>
      <c r="S18" s="45">
        <f t="shared" si="18"/>
        <v>4</v>
      </c>
      <c r="T18" s="42">
        <v>1</v>
      </c>
      <c r="U18" s="42">
        <v>1</v>
      </c>
      <c r="V18" s="42">
        <v>1</v>
      </c>
      <c r="W18" s="42">
        <v>1</v>
      </c>
      <c r="X18" s="42"/>
      <c r="Y18" s="23"/>
      <c r="Z18" s="42">
        <v>2.25</v>
      </c>
      <c r="AA18" s="42">
        <v>3.7</v>
      </c>
      <c r="AB18" s="46">
        <f t="shared" si="19"/>
        <v>2.2925</v>
      </c>
      <c r="AC18" s="47">
        <f t="shared" si="20"/>
        <v>0.45</v>
      </c>
      <c r="AD18" s="47">
        <f t="shared" si="21"/>
        <v>0.37000000000000005</v>
      </c>
      <c r="AE18" s="51">
        <f t="shared" ref="AE18:AE23" si="28">(AB18+AC18+AD18)</f>
        <v>3.1125000000000003</v>
      </c>
      <c r="AF18" s="60" t="s">
        <v>11</v>
      </c>
      <c r="AG18" s="28" t="s">
        <v>68</v>
      </c>
      <c r="AH18" s="23"/>
      <c r="AI18" s="42">
        <v>4.4000000000000004</v>
      </c>
      <c r="AJ18" s="42"/>
      <c r="AK18" s="42"/>
      <c r="AL18" s="42"/>
      <c r="AM18" s="42"/>
      <c r="AN18" s="42">
        <v>1.2</v>
      </c>
      <c r="AO18" s="42"/>
      <c r="AP18" s="42">
        <v>2.4</v>
      </c>
      <c r="AQ18" s="42">
        <v>4.33</v>
      </c>
      <c r="AR18" s="42" t="s">
        <v>91</v>
      </c>
      <c r="AS18" s="42" t="s">
        <v>91</v>
      </c>
      <c r="AT18" s="43">
        <f t="shared" si="23"/>
        <v>1</v>
      </c>
      <c r="AU18" s="56">
        <v>1</v>
      </c>
      <c r="AV18" s="56">
        <v>1</v>
      </c>
      <c r="AW18" s="42">
        <v>1</v>
      </c>
      <c r="AX18" s="45">
        <f t="shared" si="24"/>
        <v>5</v>
      </c>
      <c r="AY18" s="42">
        <v>1</v>
      </c>
      <c r="AZ18" s="42">
        <v>1</v>
      </c>
      <c r="BA18" s="42">
        <v>1</v>
      </c>
      <c r="BB18" s="42">
        <v>1</v>
      </c>
      <c r="BC18" s="42">
        <v>1</v>
      </c>
      <c r="BD18" s="23"/>
      <c r="BE18" s="42" t="s">
        <v>91</v>
      </c>
      <c r="BF18" s="42" t="s">
        <v>91</v>
      </c>
      <c r="BG18" s="46" t="e">
        <f t="shared" si="25"/>
        <v>#VALUE!</v>
      </c>
      <c r="BH18" s="47" t="e">
        <f t="shared" si="26"/>
        <v>#VALUE!</v>
      </c>
      <c r="BI18" s="47" t="e">
        <f t="shared" si="27"/>
        <v>#VALUE!</v>
      </c>
      <c r="BJ18" s="51" t="e">
        <f t="shared" ref="BJ18:BJ23" si="29">(BG18+BH18+BI18)</f>
        <v>#VALUE!</v>
      </c>
      <c r="BK18" s="60" t="s">
        <v>11</v>
      </c>
      <c r="BL18" s="28" t="s">
        <v>68</v>
      </c>
      <c r="BM18" s="23"/>
      <c r="BN18" s="81" t="s">
        <v>91</v>
      </c>
      <c r="BO18" s="81" t="s">
        <v>91</v>
      </c>
      <c r="BP18" s="81" t="s">
        <v>91</v>
      </c>
      <c r="BQ18" s="81" t="s">
        <v>91</v>
      </c>
      <c r="BR18" s="81" t="s">
        <v>91</v>
      </c>
      <c r="BS18" s="81" t="s">
        <v>91</v>
      </c>
      <c r="BT18" s="81" t="s">
        <v>91</v>
      </c>
      <c r="BU18" s="81" t="s">
        <v>91</v>
      </c>
      <c r="BV18" s="81" t="s">
        <v>91</v>
      </c>
      <c r="BW18" s="81" t="s">
        <v>91</v>
      </c>
      <c r="BX18" s="81" t="s">
        <v>91</v>
      </c>
      <c r="BY18" s="81" t="s">
        <v>91</v>
      </c>
      <c r="BZ18" s="70" t="e">
        <f t="shared" si="10"/>
        <v>#VALUE!</v>
      </c>
      <c r="CA18" s="71" t="s">
        <v>91</v>
      </c>
      <c r="CB18" s="71" t="s">
        <v>91</v>
      </c>
      <c r="CC18" s="71" t="s">
        <v>91</v>
      </c>
      <c r="CD18" s="72" t="e">
        <f t="shared" si="11"/>
        <v>#VALUE!</v>
      </c>
      <c r="CE18" s="69" t="s">
        <v>91</v>
      </c>
      <c r="CF18" s="69" t="s">
        <v>91</v>
      </c>
      <c r="CG18" s="69" t="s">
        <v>91</v>
      </c>
      <c r="CH18" s="69" t="s">
        <v>91</v>
      </c>
      <c r="CI18" s="69" t="s">
        <v>91</v>
      </c>
      <c r="CJ18" s="77"/>
      <c r="CK18" s="69" t="s">
        <v>91</v>
      </c>
      <c r="CL18" s="69" t="s">
        <v>91</v>
      </c>
      <c r="CM18" s="74" t="e">
        <f t="shared" si="15"/>
        <v>#VALUE!</v>
      </c>
      <c r="CN18" s="75" t="e">
        <f t="shared" si="12"/>
        <v>#VALUE!</v>
      </c>
      <c r="CO18" s="75" t="e">
        <f t="shared" si="13"/>
        <v>#VALUE!</v>
      </c>
      <c r="CP18" s="76" t="e">
        <f t="shared" si="14"/>
        <v>#VALUE!</v>
      </c>
      <c r="CQ18" s="1" t="e">
        <f t="shared" si="16"/>
        <v>#VALUE!</v>
      </c>
    </row>
    <row r="19" spans="1:95" ht="17.100000000000001" customHeight="1" x14ac:dyDescent="0.2">
      <c r="A19" s="2" t="s">
        <v>13</v>
      </c>
      <c r="B19" s="27" t="s">
        <v>51</v>
      </c>
      <c r="C19" s="23"/>
      <c r="D19" s="41">
        <v>3</v>
      </c>
      <c r="E19" s="41">
        <v>3</v>
      </c>
      <c r="F19" s="42">
        <v>1</v>
      </c>
      <c r="G19" s="42">
        <v>4</v>
      </c>
      <c r="H19" s="42"/>
      <c r="I19" s="42">
        <v>3.8</v>
      </c>
      <c r="J19" s="42">
        <v>4</v>
      </c>
      <c r="K19" s="42">
        <v>4.4000000000000004</v>
      </c>
      <c r="L19" s="42">
        <v>5</v>
      </c>
      <c r="M19" s="42">
        <v>4.8</v>
      </c>
      <c r="N19" s="42">
        <v>1.5</v>
      </c>
      <c r="O19" s="43">
        <f t="shared" si="17"/>
        <v>3</v>
      </c>
      <c r="P19" s="56">
        <v>1</v>
      </c>
      <c r="Q19" s="44">
        <v>5</v>
      </c>
      <c r="R19" s="42">
        <v>3</v>
      </c>
      <c r="S19" s="45">
        <f t="shared" si="18"/>
        <v>5</v>
      </c>
      <c r="T19" s="42">
        <v>1</v>
      </c>
      <c r="U19" s="42">
        <v>1</v>
      </c>
      <c r="V19" s="42">
        <v>1</v>
      </c>
      <c r="W19" s="42">
        <v>1</v>
      </c>
      <c r="X19" s="42">
        <v>1</v>
      </c>
      <c r="Y19" s="23"/>
      <c r="Z19" s="42">
        <v>2.25</v>
      </c>
      <c r="AA19" s="42">
        <v>4.1500000000000004</v>
      </c>
      <c r="AB19" s="46">
        <f t="shared" si="19"/>
        <v>2.4791666666666665</v>
      </c>
      <c r="AC19" s="47">
        <f t="shared" si="20"/>
        <v>0.45</v>
      </c>
      <c r="AD19" s="47">
        <f t="shared" si="21"/>
        <v>0.41500000000000004</v>
      </c>
      <c r="AE19" s="51">
        <f t="shared" si="28"/>
        <v>3.3441666666666667</v>
      </c>
      <c r="AF19" s="60" t="s">
        <v>12</v>
      </c>
      <c r="AG19" s="27" t="s">
        <v>51</v>
      </c>
      <c r="AH19" s="23"/>
      <c r="AI19" s="42">
        <v>3</v>
      </c>
      <c r="AJ19" s="42"/>
      <c r="AK19" s="42"/>
      <c r="AL19" s="42"/>
      <c r="AM19" s="42"/>
      <c r="AN19" s="41">
        <v>3</v>
      </c>
      <c r="AO19" s="42"/>
      <c r="AP19" s="41">
        <v>3</v>
      </c>
      <c r="AQ19" s="42">
        <v>4.17</v>
      </c>
      <c r="AR19" s="42">
        <v>4.2</v>
      </c>
      <c r="AS19" s="42">
        <v>4</v>
      </c>
      <c r="AT19" s="43">
        <f t="shared" si="23"/>
        <v>1.5</v>
      </c>
      <c r="AU19" s="56">
        <v>2</v>
      </c>
      <c r="AV19" s="56">
        <v>1</v>
      </c>
      <c r="AW19" s="42">
        <v>1.5</v>
      </c>
      <c r="AX19" s="45">
        <f t="shared" si="24"/>
        <v>5</v>
      </c>
      <c r="AY19" s="42">
        <v>1</v>
      </c>
      <c r="AZ19" s="42">
        <v>1</v>
      </c>
      <c r="BA19" s="42">
        <v>1</v>
      </c>
      <c r="BB19" s="42">
        <v>1</v>
      </c>
      <c r="BC19" s="42">
        <v>1</v>
      </c>
      <c r="BD19" s="23"/>
      <c r="BE19" s="41">
        <v>3.5</v>
      </c>
      <c r="BF19" s="42">
        <v>4.3499999999999996</v>
      </c>
      <c r="BG19" s="46">
        <f t="shared" si="25"/>
        <v>2.438625</v>
      </c>
      <c r="BH19" s="47">
        <f t="shared" si="26"/>
        <v>0.70000000000000007</v>
      </c>
      <c r="BI19" s="47">
        <f t="shared" si="27"/>
        <v>0.435</v>
      </c>
      <c r="BJ19" s="51">
        <f t="shared" si="29"/>
        <v>3.5736250000000003</v>
      </c>
      <c r="BK19" s="60" t="s">
        <v>12</v>
      </c>
      <c r="BL19" s="27" t="s">
        <v>51</v>
      </c>
      <c r="BM19" s="23"/>
      <c r="BN19" s="81">
        <v>5</v>
      </c>
      <c r="BO19" s="81">
        <v>1</v>
      </c>
      <c r="BP19" s="81">
        <v>3.25</v>
      </c>
      <c r="BQ19" s="81"/>
      <c r="BR19" s="81"/>
      <c r="BS19" s="81">
        <v>1</v>
      </c>
      <c r="BT19" s="81"/>
      <c r="BU19" s="81"/>
      <c r="BV19" s="81">
        <v>5</v>
      </c>
      <c r="BW19" s="81">
        <v>4.4000000000000004</v>
      </c>
      <c r="BX19" s="81">
        <v>4.5</v>
      </c>
      <c r="BY19" s="81">
        <v>4</v>
      </c>
      <c r="BZ19" s="70">
        <f t="shared" si="10"/>
        <v>1</v>
      </c>
      <c r="CA19" s="71">
        <v>1</v>
      </c>
      <c r="CB19" s="71">
        <v>1</v>
      </c>
      <c r="CC19" s="71">
        <v>1</v>
      </c>
      <c r="CD19" s="72">
        <f t="shared" si="11"/>
        <v>3</v>
      </c>
      <c r="CE19" s="69">
        <v>1</v>
      </c>
      <c r="CF19" s="69">
        <v>1</v>
      </c>
      <c r="CG19" s="69">
        <v>1</v>
      </c>
      <c r="CH19" s="69"/>
      <c r="CI19" s="69"/>
      <c r="CJ19" s="77"/>
      <c r="CK19" s="69">
        <v>3.75</v>
      </c>
      <c r="CL19" s="69">
        <v>4.2</v>
      </c>
      <c r="CM19" s="74">
        <f t="shared" si="15"/>
        <v>2.2504999999999997</v>
      </c>
      <c r="CN19" s="75">
        <f t="shared" si="12"/>
        <v>0.75</v>
      </c>
      <c r="CO19" s="75">
        <f t="shared" si="13"/>
        <v>0.42000000000000004</v>
      </c>
      <c r="CP19" s="76">
        <f t="shared" si="14"/>
        <v>3.4204999999999997</v>
      </c>
      <c r="CQ19" s="1">
        <f t="shared" si="16"/>
        <v>3.4435375000000001</v>
      </c>
    </row>
    <row r="20" spans="1:95" ht="17.100000000000001" customHeight="1" x14ac:dyDescent="0.2">
      <c r="A20" s="2" t="s">
        <v>14</v>
      </c>
      <c r="B20" s="27" t="s">
        <v>52</v>
      </c>
      <c r="C20" s="40"/>
      <c r="D20" s="41">
        <v>1</v>
      </c>
      <c r="E20" s="41">
        <v>3</v>
      </c>
      <c r="F20" s="42">
        <v>1</v>
      </c>
      <c r="G20" s="42">
        <v>2.6</v>
      </c>
      <c r="H20" s="42"/>
      <c r="I20" s="42">
        <v>3</v>
      </c>
      <c r="J20" s="42">
        <v>4</v>
      </c>
      <c r="K20" s="42">
        <v>3.3</v>
      </c>
      <c r="L20" s="42">
        <v>4.33</v>
      </c>
      <c r="M20" s="42">
        <v>4.5</v>
      </c>
      <c r="N20" s="42">
        <v>1.5</v>
      </c>
      <c r="O20" s="43">
        <f t="shared" si="17"/>
        <v>3.5</v>
      </c>
      <c r="P20" s="42">
        <v>3.5</v>
      </c>
      <c r="Q20" s="44">
        <v>3.5</v>
      </c>
      <c r="R20" s="42">
        <v>3.5</v>
      </c>
      <c r="S20" s="45">
        <f t="shared" si="18"/>
        <v>4</v>
      </c>
      <c r="T20" s="42">
        <v>1</v>
      </c>
      <c r="U20" s="42">
        <v>1</v>
      </c>
      <c r="V20" s="42">
        <v>1</v>
      </c>
      <c r="W20" s="42">
        <v>1</v>
      </c>
      <c r="X20" s="42"/>
      <c r="Y20" s="40"/>
      <c r="Z20" s="42">
        <v>1.5</v>
      </c>
      <c r="AA20" s="42">
        <v>3.6</v>
      </c>
      <c r="AB20" s="46">
        <f t="shared" si="19"/>
        <v>2.0842499999999995</v>
      </c>
      <c r="AC20" s="47">
        <f t="shared" si="20"/>
        <v>0.30000000000000004</v>
      </c>
      <c r="AD20" s="47">
        <f t="shared" si="21"/>
        <v>0.36000000000000004</v>
      </c>
      <c r="AE20" s="51">
        <f t="shared" si="28"/>
        <v>2.7442499999999996</v>
      </c>
      <c r="AF20" s="60" t="s">
        <v>13</v>
      </c>
      <c r="AG20" s="27" t="s">
        <v>52</v>
      </c>
      <c r="AH20" s="40"/>
      <c r="AI20" s="41">
        <v>3</v>
      </c>
      <c r="AJ20" s="42"/>
      <c r="AK20" s="42"/>
      <c r="AL20" s="42"/>
      <c r="AM20" s="42"/>
      <c r="AN20" s="41">
        <v>3</v>
      </c>
      <c r="AO20" s="42"/>
      <c r="AP20" s="42">
        <v>4</v>
      </c>
      <c r="AQ20" s="42">
        <v>2.83</v>
      </c>
      <c r="AR20" s="42">
        <v>5</v>
      </c>
      <c r="AS20" s="42">
        <v>4.5999999999999996</v>
      </c>
      <c r="AT20" s="43">
        <f t="shared" si="23"/>
        <v>1</v>
      </c>
      <c r="AU20" s="56">
        <v>1</v>
      </c>
      <c r="AV20" s="56">
        <v>1</v>
      </c>
      <c r="AW20" s="42">
        <v>1</v>
      </c>
      <c r="AX20" s="45">
        <f t="shared" si="24"/>
        <v>4</v>
      </c>
      <c r="AY20" s="42">
        <v>1</v>
      </c>
      <c r="AZ20" s="42">
        <v>1</v>
      </c>
      <c r="BA20" s="42">
        <v>1</v>
      </c>
      <c r="BB20" s="42">
        <v>1</v>
      </c>
      <c r="BC20" s="42"/>
      <c r="BD20" s="40"/>
      <c r="BE20" s="41">
        <v>3.5</v>
      </c>
      <c r="BF20" s="42">
        <v>3.8</v>
      </c>
      <c r="BG20" s="46">
        <f t="shared" si="25"/>
        <v>2.4001249999999996</v>
      </c>
      <c r="BH20" s="47">
        <f t="shared" si="26"/>
        <v>0.70000000000000007</v>
      </c>
      <c r="BI20" s="47">
        <f t="shared" si="27"/>
        <v>0.38</v>
      </c>
      <c r="BJ20" s="51">
        <f t="shared" si="29"/>
        <v>3.4801249999999997</v>
      </c>
      <c r="BK20" s="60" t="s">
        <v>13</v>
      </c>
      <c r="BL20" s="27" t="s">
        <v>52</v>
      </c>
      <c r="BM20" s="40"/>
      <c r="BN20" s="81">
        <v>3</v>
      </c>
      <c r="BO20" s="79">
        <v>3</v>
      </c>
      <c r="BP20" s="81">
        <v>4.25</v>
      </c>
      <c r="BQ20" s="81"/>
      <c r="BR20" s="81"/>
      <c r="BS20" s="87">
        <v>2.5</v>
      </c>
      <c r="BT20" s="81"/>
      <c r="BU20" s="81"/>
      <c r="BV20" s="81">
        <v>4.33</v>
      </c>
      <c r="BW20" s="81">
        <v>5</v>
      </c>
      <c r="BX20" s="81">
        <v>4.5</v>
      </c>
      <c r="BY20" s="81">
        <v>4</v>
      </c>
      <c r="BZ20" s="70">
        <f t="shared" si="10"/>
        <v>1</v>
      </c>
      <c r="CA20" s="71">
        <v>1</v>
      </c>
      <c r="CB20" s="71">
        <v>1</v>
      </c>
      <c r="CC20" s="71">
        <v>1</v>
      </c>
      <c r="CD20" s="72">
        <f t="shared" si="11"/>
        <v>1</v>
      </c>
      <c r="CE20" s="69">
        <v>1</v>
      </c>
      <c r="CF20" s="69"/>
      <c r="CG20" s="69"/>
      <c r="CH20" s="69"/>
      <c r="CI20" s="69"/>
      <c r="CJ20" s="78"/>
      <c r="CK20" s="69">
        <v>3.75</v>
      </c>
      <c r="CL20" s="69">
        <v>3.8</v>
      </c>
      <c r="CM20" s="74">
        <f t="shared" si="15"/>
        <v>2.2805999999999997</v>
      </c>
      <c r="CN20" s="75">
        <f t="shared" si="12"/>
        <v>0.75</v>
      </c>
      <c r="CO20" s="75">
        <f t="shared" si="13"/>
        <v>0.38</v>
      </c>
      <c r="CP20" s="76">
        <f t="shared" si="14"/>
        <v>3.4105999999999996</v>
      </c>
      <c r="CQ20" s="1">
        <f t="shared" si="16"/>
        <v>3.2315524999999994</v>
      </c>
    </row>
    <row r="21" spans="1:95" ht="17.100000000000001" customHeight="1" x14ac:dyDescent="0.2">
      <c r="A21" s="2" t="s">
        <v>15</v>
      </c>
      <c r="B21" s="27" t="s">
        <v>53</v>
      </c>
      <c r="C21" s="23"/>
      <c r="D21" s="41">
        <v>3</v>
      </c>
      <c r="E21" s="42">
        <v>3</v>
      </c>
      <c r="F21" s="42">
        <v>1</v>
      </c>
      <c r="G21" s="42">
        <v>2.6</v>
      </c>
      <c r="H21" s="42"/>
      <c r="I21" s="42">
        <v>3.4</v>
      </c>
      <c r="J21" s="42">
        <v>4</v>
      </c>
      <c r="K21" s="42">
        <v>4.4000000000000004</v>
      </c>
      <c r="L21" s="42">
        <v>5</v>
      </c>
      <c r="M21" s="42">
        <v>4.5</v>
      </c>
      <c r="N21" s="42">
        <v>1</v>
      </c>
      <c r="O21" s="43">
        <f t="shared" si="17"/>
        <v>5</v>
      </c>
      <c r="P21" s="42">
        <v>5</v>
      </c>
      <c r="Q21" s="42">
        <v>5</v>
      </c>
      <c r="R21" s="42">
        <v>5</v>
      </c>
      <c r="S21" s="45">
        <f t="shared" si="18"/>
        <v>2</v>
      </c>
      <c r="T21" s="42">
        <v>1</v>
      </c>
      <c r="U21" s="42">
        <v>1</v>
      </c>
      <c r="V21" s="42"/>
      <c r="W21" s="42"/>
      <c r="X21" s="42"/>
      <c r="Y21" s="23"/>
      <c r="Z21" s="42">
        <v>1</v>
      </c>
      <c r="AA21" s="42">
        <v>4.05</v>
      </c>
      <c r="AB21" s="46">
        <f t="shared" si="19"/>
        <v>2.2691666666666666</v>
      </c>
      <c r="AC21" s="47">
        <f t="shared" si="20"/>
        <v>0.2</v>
      </c>
      <c r="AD21" s="47">
        <f t="shared" si="21"/>
        <v>0.40500000000000003</v>
      </c>
      <c r="AE21" s="51">
        <f t="shared" si="28"/>
        <v>2.8741666666666665</v>
      </c>
      <c r="AF21" s="61" t="s">
        <v>14</v>
      </c>
      <c r="AG21" s="27" t="s">
        <v>53</v>
      </c>
      <c r="AH21" s="23"/>
      <c r="AI21" s="41">
        <v>3</v>
      </c>
      <c r="AJ21" s="42"/>
      <c r="AK21" s="42"/>
      <c r="AL21" s="42"/>
      <c r="AM21" s="42"/>
      <c r="AN21" s="41">
        <v>3</v>
      </c>
      <c r="AO21" s="42"/>
      <c r="AP21" s="42">
        <v>4.4000000000000004</v>
      </c>
      <c r="AQ21" s="42">
        <v>4.83</v>
      </c>
      <c r="AR21" s="42">
        <v>4.3</v>
      </c>
      <c r="AS21" s="42">
        <v>4.2</v>
      </c>
      <c r="AT21" s="43">
        <f t="shared" si="23"/>
        <v>5</v>
      </c>
      <c r="AU21" s="42">
        <v>5</v>
      </c>
      <c r="AV21" s="42">
        <v>5</v>
      </c>
      <c r="AW21" s="42">
        <v>5</v>
      </c>
      <c r="AX21" s="45">
        <f t="shared" si="24"/>
        <v>4</v>
      </c>
      <c r="AY21" s="42">
        <v>1</v>
      </c>
      <c r="AZ21" s="42">
        <v>1</v>
      </c>
      <c r="BA21" s="42">
        <v>1</v>
      </c>
      <c r="BB21" s="42">
        <v>1</v>
      </c>
      <c r="BC21" s="42"/>
      <c r="BD21" s="23"/>
      <c r="BE21" s="41">
        <v>3.5</v>
      </c>
      <c r="BF21" s="42">
        <v>4.4000000000000004</v>
      </c>
      <c r="BG21" s="46">
        <f t="shared" si="25"/>
        <v>2.8638750000000002</v>
      </c>
      <c r="BH21" s="47">
        <f t="shared" si="26"/>
        <v>0.70000000000000007</v>
      </c>
      <c r="BI21" s="47">
        <f t="shared" si="27"/>
        <v>0.44000000000000006</v>
      </c>
      <c r="BJ21" s="51">
        <f t="shared" si="29"/>
        <v>4.0038750000000007</v>
      </c>
      <c r="BK21" s="61" t="s">
        <v>14</v>
      </c>
      <c r="BL21" s="27" t="s">
        <v>53</v>
      </c>
      <c r="BM21" s="23"/>
      <c r="BN21" s="81">
        <v>3.5</v>
      </c>
      <c r="BO21" s="79">
        <v>3.45</v>
      </c>
      <c r="BP21" s="81">
        <v>3.75</v>
      </c>
      <c r="BQ21" s="81"/>
      <c r="BR21" s="81"/>
      <c r="BS21" s="87">
        <v>3</v>
      </c>
      <c r="BT21" s="81"/>
      <c r="BU21" s="81"/>
      <c r="BV21" s="81">
        <v>4.83</v>
      </c>
      <c r="BW21" s="81">
        <v>4.5</v>
      </c>
      <c r="BX21" s="81">
        <v>5</v>
      </c>
      <c r="BY21" s="81">
        <v>4.5</v>
      </c>
      <c r="BZ21" s="70">
        <f t="shared" si="10"/>
        <v>3</v>
      </c>
      <c r="CA21" s="71">
        <v>1</v>
      </c>
      <c r="CB21" s="71">
        <v>5</v>
      </c>
      <c r="CC21" s="79">
        <v>3</v>
      </c>
      <c r="CD21" s="72">
        <f t="shared" si="11"/>
        <v>3</v>
      </c>
      <c r="CE21" s="69">
        <v>1</v>
      </c>
      <c r="CF21" s="69">
        <v>1</v>
      </c>
      <c r="CG21" s="69">
        <v>1</v>
      </c>
      <c r="CH21" s="69"/>
      <c r="CI21" s="69"/>
      <c r="CJ21" s="77"/>
      <c r="CK21" s="69">
        <v>5</v>
      </c>
      <c r="CL21" s="69">
        <v>3.8</v>
      </c>
      <c r="CM21" s="74">
        <f t="shared" si="15"/>
        <v>2.6970999999999998</v>
      </c>
      <c r="CN21" s="75">
        <f t="shared" si="12"/>
        <v>1</v>
      </c>
      <c r="CO21" s="75">
        <f t="shared" si="13"/>
        <v>0.38</v>
      </c>
      <c r="CP21" s="76">
        <f t="shared" si="14"/>
        <v>4.0770999999999997</v>
      </c>
      <c r="CQ21" s="1">
        <f t="shared" si="16"/>
        <v>3.6942525000000002</v>
      </c>
    </row>
    <row r="22" spans="1:95" ht="17.100000000000001" customHeight="1" x14ac:dyDescent="0.2">
      <c r="A22" s="2" t="s">
        <v>16</v>
      </c>
      <c r="B22" s="27" t="s">
        <v>54</v>
      </c>
      <c r="C22" s="23"/>
      <c r="D22" s="42">
        <v>3</v>
      </c>
      <c r="E22" s="41">
        <v>3</v>
      </c>
      <c r="F22" s="42">
        <v>5</v>
      </c>
      <c r="G22" s="42">
        <v>5</v>
      </c>
      <c r="H22" s="42"/>
      <c r="I22" s="42">
        <v>3.8</v>
      </c>
      <c r="J22" s="42">
        <v>3.5</v>
      </c>
      <c r="K22" s="42">
        <v>4.2</v>
      </c>
      <c r="L22" s="42">
        <v>4.33</v>
      </c>
      <c r="M22" s="42">
        <v>5</v>
      </c>
      <c r="N22" s="42">
        <v>3</v>
      </c>
      <c r="O22" s="43">
        <f t="shared" si="17"/>
        <v>3</v>
      </c>
      <c r="P22" s="42">
        <v>3</v>
      </c>
      <c r="Q22" s="56">
        <v>3</v>
      </c>
      <c r="R22" s="42">
        <v>3</v>
      </c>
      <c r="S22" s="45">
        <f t="shared" si="18"/>
        <v>5</v>
      </c>
      <c r="T22" s="42">
        <v>1</v>
      </c>
      <c r="U22" s="42">
        <v>1</v>
      </c>
      <c r="V22" s="42">
        <v>1</v>
      </c>
      <c r="W22" s="42">
        <v>1</v>
      </c>
      <c r="X22" s="42">
        <v>1</v>
      </c>
      <c r="Y22" s="23"/>
      <c r="Z22" s="42">
        <v>2</v>
      </c>
      <c r="AA22" s="42">
        <v>4.0199999999999996</v>
      </c>
      <c r="AB22" s="46">
        <f t="shared" si="19"/>
        <v>2.790083333333333</v>
      </c>
      <c r="AC22" s="47">
        <f t="shared" si="20"/>
        <v>0.4</v>
      </c>
      <c r="AD22" s="47">
        <f t="shared" si="21"/>
        <v>0.40199999999999997</v>
      </c>
      <c r="AE22" s="51">
        <f t="shared" si="28"/>
        <v>3.5920833333333331</v>
      </c>
      <c r="AF22" s="61" t="s">
        <v>15</v>
      </c>
      <c r="AG22" s="27" t="s">
        <v>54</v>
      </c>
      <c r="AH22" s="23"/>
      <c r="AI22" s="41">
        <v>3</v>
      </c>
      <c r="AJ22" s="42"/>
      <c r="AK22" s="42"/>
      <c r="AL22" s="42"/>
      <c r="AM22" s="42"/>
      <c r="AN22" s="42">
        <v>2.7</v>
      </c>
      <c r="AO22" s="42"/>
      <c r="AP22" s="42">
        <v>4</v>
      </c>
      <c r="AQ22" s="42">
        <v>4.33</v>
      </c>
      <c r="AR22" s="42">
        <v>4.3</v>
      </c>
      <c r="AS22" s="42">
        <v>4.5</v>
      </c>
      <c r="AT22" s="43">
        <f t="shared" si="23"/>
        <v>5</v>
      </c>
      <c r="AU22" s="42">
        <v>5</v>
      </c>
      <c r="AV22" s="42">
        <v>5</v>
      </c>
      <c r="AW22" s="42">
        <v>5</v>
      </c>
      <c r="AX22" s="45">
        <f t="shared" si="24"/>
        <v>5</v>
      </c>
      <c r="AY22" s="42">
        <v>1</v>
      </c>
      <c r="AZ22" s="42">
        <v>1</v>
      </c>
      <c r="BA22" s="42">
        <v>1</v>
      </c>
      <c r="BB22" s="42">
        <v>1</v>
      </c>
      <c r="BC22" s="42">
        <v>1</v>
      </c>
      <c r="BD22" s="23"/>
      <c r="BE22" s="41">
        <v>3.75</v>
      </c>
      <c r="BF22" s="42">
        <v>4.2</v>
      </c>
      <c r="BG22" s="46">
        <f t="shared" si="25"/>
        <v>2.8726249999999998</v>
      </c>
      <c r="BH22" s="47">
        <f t="shared" si="26"/>
        <v>0.75</v>
      </c>
      <c r="BI22" s="47">
        <f t="shared" si="27"/>
        <v>0.42000000000000004</v>
      </c>
      <c r="BJ22" s="51">
        <f t="shared" si="29"/>
        <v>4.0426250000000001</v>
      </c>
      <c r="BK22" s="61" t="s">
        <v>15</v>
      </c>
      <c r="BL22" s="27" t="s">
        <v>54</v>
      </c>
      <c r="BM22" s="23"/>
      <c r="BN22" s="79">
        <v>2.5</v>
      </c>
      <c r="BO22" s="81">
        <v>1</v>
      </c>
      <c r="BP22" s="81">
        <v>4.25</v>
      </c>
      <c r="BQ22" s="81"/>
      <c r="BR22" s="81"/>
      <c r="BS22" s="79">
        <v>3</v>
      </c>
      <c r="BT22" s="81"/>
      <c r="BU22" s="81"/>
      <c r="BV22" s="81">
        <v>4.67</v>
      </c>
      <c r="BW22" s="81">
        <v>4.5</v>
      </c>
      <c r="BX22" s="81">
        <v>4</v>
      </c>
      <c r="BY22" s="81">
        <v>4.5</v>
      </c>
      <c r="BZ22" s="70">
        <f t="shared" si="10"/>
        <v>3</v>
      </c>
      <c r="CA22" s="71">
        <v>3</v>
      </c>
      <c r="CB22" s="71">
        <v>5</v>
      </c>
      <c r="CC22" s="71">
        <v>1</v>
      </c>
      <c r="CD22" s="72">
        <f t="shared" si="11"/>
        <v>4</v>
      </c>
      <c r="CE22" s="69">
        <v>1</v>
      </c>
      <c r="CF22" s="69">
        <v>1</v>
      </c>
      <c r="CG22" s="69">
        <v>1</v>
      </c>
      <c r="CH22" s="69">
        <v>1</v>
      </c>
      <c r="CI22" s="69"/>
      <c r="CJ22" s="77"/>
      <c r="CK22" s="69">
        <v>5</v>
      </c>
      <c r="CL22" s="69">
        <v>4</v>
      </c>
      <c r="CM22" s="74">
        <f t="shared" si="15"/>
        <v>2.4794</v>
      </c>
      <c r="CN22" s="75">
        <f t="shared" si="12"/>
        <v>1</v>
      </c>
      <c r="CO22" s="75">
        <f t="shared" si="13"/>
        <v>0.4</v>
      </c>
      <c r="CP22" s="76">
        <f t="shared" si="14"/>
        <v>3.8794</v>
      </c>
      <c r="CQ22" s="1">
        <f t="shared" si="16"/>
        <v>3.8421724999999998</v>
      </c>
    </row>
    <row r="23" spans="1:95" ht="17.100000000000001" customHeight="1" x14ac:dyDescent="0.2">
      <c r="A23" s="2" t="s">
        <v>17</v>
      </c>
      <c r="B23" s="27" t="s">
        <v>55</v>
      </c>
      <c r="C23" s="23"/>
      <c r="D23" s="41">
        <v>3</v>
      </c>
      <c r="E23" s="41">
        <v>3</v>
      </c>
      <c r="F23" s="42">
        <v>3.5</v>
      </c>
      <c r="G23" s="42">
        <v>3.2</v>
      </c>
      <c r="H23" s="42"/>
      <c r="I23" s="55">
        <v>1</v>
      </c>
      <c r="J23" s="42">
        <v>2</v>
      </c>
      <c r="K23" s="42">
        <v>2.8</v>
      </c>
      <c r="L23" s="42">
        <v>4.83</v>
      </c>
      <c r="M23" s="42">
        <v>4.5</v>
      </c>
      <c r="N23" s="42">
        <v>5</v>
      </c>
      <c r="O23" s="43">
        <f t="shared" si="17"/>
        <v>4.5</v>
      </c>
      <c r="P23" s="42">
        <v>4.5</v>
      </c>
      <c r="Q23" s="44">
        <v>4.5</v>
      </c>
      <c r="R23" s="42">
        <v>4.5</v>
      </c>
      <c r="S23" s="45">
        <f t="shared" si="18"/>
        <v>2</v>
      </c>
      <c r="T23" s="42">
        <v>1</v>
      </c>
      <c r="U23" s="42">
        <v>1</v>
      </c>
      <c r="V23" s="42"/>
      <c r="W23" s="42"/>
      <c r="X23" s="42"/>
      <c r="Y23" s="23"/>
      <c r="Z23" s="42">
        <v>2.5</v>
      </c>
      <c r="AA23" s="42">
        <v>3.7</v>
      </c>
      <c r="AB23" s="46">
        <f t="shared" si="19"/>
        <v>2.2942499999999999</v>
      </c>
      <c r="AC23" s="47">
        <f t="shared" si="20"/>
        <v>0.5</v>
      </c>
      <c r="AD23" s="47">
        <f t="shared" si="21"/>
        <v>0.37000000000000005</v>
      </c>
      <c r="AE23" s="51">
        <f t="shared" si="28"/>
        <v>3.16425</v>
      </c>
      <c r="AF23" s="61" t="s">
        <v>16</v>
      </c>
      <c r="AG23" s="27" t="s">
        <v>55</v>
      </c>
      <c r="AH23" s="23"/>
      <c r="AI23" s="42">
        <v>4.5999999999999996</v>
      </c>
      <c r="AJ23" s="42"/>
      <c r="AK23" s="42"/>
      <c r="AL23" s="42"/>
      <c r="AM23" s="42"/>
      <c r="AN23" s="42">
        <v>3</v>
      </c>
      <c r="AO23" s="42"/>
      <c r="AP23" s="41">
        <v>3</v>
      </c>
      <c r="AQ23" s="42">
        <v>4.67</v>
      </c>
      <c r="AR23" s="42">
        <v>4</v>
      </c>
      <c r="AS23" s="42">
        <v>4</v>
      </c>
      <c r="AT23" s="43">
        <f t="shared" si="23"/>
        <v>4</v>
      </c>
      <c r="AU23" s="42">
        <v>4</v>
      </c>
      <c r="AV23" s="56">
        <v>4</v>
      </c>
      <c r="AW23" s="42">
        <v>4</v>
      </c>
      <c r="AX23" s="45">
        <f t="shared" si="24"/>
        <v>5</v>
      </c>
      <c r="AY23" s="42">
        <v>1</v>
      </c>
      <c r="AZ23" s="42">
        <v>1</v>
      </c>
      <c r="BA23" s="42">
        <v>1</v>
      </c>
      <c r="BB23" s="42">
        <v>1</v>
      </c>
      <c r="BC23" s="42">
        <v>1</v>
      </c>
      <c r="BD23" s="23"/>
      <c r="BE23" s="42">
        <v>2</v>
      </c>
      <c r="BF23" s="42">
        <v>4</v>
      </c>
      <c r="BG23" s="46">
        <f t="shared" si="25"/>
        <v>2.8236249999999994</v>
      </c>
      <c r="BH23" s="47">
        <f t="shared" si="26"/>
        <v>0.4</v>
      </c>
      <c r="BI23" s="47">
        <f t="shared" si="27"/>
        <v>0.4</v>
      </c>
      <c r="BJ23" s="51">
        <f t="shared" si="29"/>
        <v>3.6236249999999992</v>
      </c>
      <c r="BK23" s="61" t="s">
        <v>16</v>
      </c>
      <c r="BL23" s="27" t="s">
        <v>55</v>
      </c>
      <c r="BM23" s="23"/>
      <c r="BN23" s="79">
        <v>3</v>
      </c>
      <c r="BO23" s="87">
        <v>3</v>
      </c>
      <c r="BP23" s="81">
        <v>3.5</v>
      </c>
      <c r="BQ23" s="81"/>
      <c r="BR23" s="81"/>
      <c r="BS23" s="87">
        <v>3</v>
      </c>
      <c r="BT23" s="81"/>
      <c r="BU23" s="81"/>
      <c r="BV23" s="81">
        <v>4.53</v>
      </c>
      <c r="BW23" s="81">
        <v>4.8</v>
      </c>
      <c r="BX23" s="81">
        <v>4</v>
      </c>
      <c r="BY23" s="81">
        <v>3.5</v>
      </c>
      <c r="BZ23" s="70">
        <f t="shared" si="10"/>
        <v>1</v>
      </c>
      <c r="CA23" s="71">
        <v>1</v>
      </c>
      <c r="CB23" s="71">
        <v>1</v>
      </c>
      <c r="CC23" s="71">
        <v>1</v>
      </c>
      <c r="CD23" s="72">
        <f t="shared" si="11"/>
        <v>1</v>
      </c>
      <c r="CE23" s="69">
        <v>1</v>
      </c>
      <c r="CF23" s="69"/>
      <c r="CG23" s="69"/>
      <c r="CH23" s="69"/>
      <c r="CI23" s="69"/>
      <c r="CJ23" s="77"/>
      <c r="CK23" s="69">
        <v>1.25</v>
      </c>
      <c r="CL23" s="69">
        <v>4</v>
      </c>
      <c r="CM23" s="74">
        <f t="shared" si="15"/>
        <v>2.1930999999999998</v>
      </c>
      <c r="CN23" s="75">
        <f t="shared" si="12"/>
        <v>0.25</v>
      </c>
      <c r="CO23" s="75">
        <f t="shared" si="13"/>
        <v>0.4</v>
      </c>
      <c r="CP23" s="76">
        <f t="shared" si="14"/>
        <v>2.8430999999999997</v>
      </c>
      <c r="CQ23" s="1">
        <f t="shared" si="16"/>
        <v>3.1736024999999999</v>
      </c>
    </row>
    <row r="24" spans="1:95" ht="159" customHeight="1" x14ac:dyDescent="0.2">
      <c r="A24" s="4"/>
      <c r="B24" s="30"/>
      <c r="C24" s="18" t="s">
        <v>69</v>
      </c>
      <c r="D24" s="9" t="s">
        <v>36</v>
      </c>
      <c r="E24" s="16" t="s">
        <v>37</v>
      </c>
      <c r="F24" s="17" t="s">
        <v>38</v>
      </c>
      <c r="G24" s="5" t="s">
        <v>39</v>
      </c>
      <c r="H24" s="5"/>
      <c r="I24" s="16" t="s">
        <v>74</v>
      </c>
      <c r="J24" s="16" t="s">
        <v>76</v>
      </c>
      <c r="K24" s="16" t="s">
        <v>67</v>
      </c>
      <c r="L24" s="22" t="s">
        <v>35</v>
      </c>
      <c r="M24" s="5" t="s">
        <v>75</v>
      </c>
      <c r="N24" s="5" t="s">
        <v>32</v>
      </c>
      <c r="O24" s="49" t="s">
        <v>25</v>
      </c>
      <c r="P24" s="11" t="s">
        <v>26</v>
      </c>
      <c r="Q24" s="11" t="s">
        <v>27</v>
      </c>
      <c r="R24" s="12" t="s">
        <v>28</v>
      </c>
      <c r="S24" s="50" t="s">
        <v>31</v>
      </c>
      <c r="T24" s="12" t="s">
        <v>26</v>
      </c>
      <c r="U24" s="11" t="s">
        <v>27</v>
      </c>
      <c r="V24" s="12" t="s">
        <v>28</v>
      </c>
      <c r="W24" s="12" t="s">
        <v>29</v>
      </c>
      <c r="X24" s="12" t="s">
        <v>30</v>
      </c>
      <c r="Y24" s="18" t="s">
        <v>69</v>
      </c>
      <c r="Z24" s="10" t="s">
        <v>33</v>
      </c>
      <c r="AA24" s="17" t="s">
        <v>34</v>
      </c>
      <c r="AB24" s="24" t="s">
        <v>71</v>
      </c>
      <c r="AC24" s="22" t="s">
        <v>72</v>
      </c>
      <c r="AD24" s="22" t="s">
        <v>73</v>
      </c>
      <c r="AE24" s="53" t="s">
        <v>70</v>
      </c>
      <c r="AF24" s="62"/>
      <c r="AG24" s="30"/>
      <c r="AH24" s="18" t="s">
        <v>69</v>
      </c>
      <c r="AI24" s="9" t="s">
        <v>77</v>
      </c>
      <c r="AJ24" s="16" t="s">
        <v>81</v>
      </c>
      <c r="AK24" s="17" t="s">
        <v>87</v>
      </c>
      <c r="AL24" s="17" t="s">
        <v>82</v>
      </c>
      <c r="AM24" s="5" t="s">
        <v>83</v>
      </c>
      <c r="AN24" s="16" t="s">
        <v>86</v>
      </c>
      <c r="AO24" s="16" t="s">
        <v>85</v>
      </c>
      <c r="AP24" s="16" t="s">
        <v>84</v>
      </c>
      <c r="AQ24" s="22" t="s">
        <v>78</v>
      </c>
      <c r="AR24" s="5" t="s">
        <v>79</v>
      </c>
      <c r="AS24" s="5" t="s">
        <v>80</v>
      </c>
      <c r="AT24" s="49" t="s">
        <v>25</v>
      </c>
      <c r="AU24" s="11" t="s">
        <v>26</v>
      </c>
      <c r="AV24" s="11" t="s">
        <v>27</v>
      </c>
      <c r="AW24" s="12" t="s">
        <v>28</v>
      </c>
      <c r="AX24" s="50" t="s">
        <v>31</v>
      </c>
      <c r="AY24" s="12" t="s">
        <v>26</v>
      </c>
      <c r="AZ24" s="11" t="s">
        <v>27</v>
      </c>
      <c r="BA24" s="12" t="s">
        <v>28</v>
      </c>
      <c r="BB24" s="12" t="s">
        <v>29</v>
      </c>
      <c r="BC24" s="12" t="s">
        <v>30</v>
      </c>
      <c r="BD24" s="18" t="s">
        <v>69</v>
      </c>
      <c r="BE24" s="10" t="s">
        <v>33</v>
      </c>
      <c r="BF24" s="17" t="s">
        <v>34</v>
      </c>
      <c r="BG24" s="24" t="s">
        <v>71</v>
      </c>
      <c r="BH24" s="22" t="s">
        <v>72</v>
      </c>
      <c r="BI24" s="22" t="s">
        <v>73</v>
      </c>
      <c r="BJ24" s="53" t="s">
        <v>70</v>
      </c>
      <c r="BK24" s="62"/>
      <c r="BL24" s="30"/>
      <c r="BM24" s="18" t="s">
        <v>69</v>
      </c>
      <c r="BN24" s="16" t="s">
        <v>81</v>
      </c>
      <c r="BO24" s="17" t="s">
        <v>87</v>
      </c>
      <c r="BP24" s="17" t="s">
        <v>82</v>
      </c>
      <c r="BQ24" s="5" t="s">
        <v>83</v>
      </c>
      <c r="BR24" s="5" t="s">
        <v>94</v>
      </c>
      <c r="BS24" s="16" t="s">
        <v>114</v>
      </c>
      <c r="BT24" s="16" t="s">
        <v>85</v>
      </c>
      <c r="BU24" s="16" t="s">
        <v>95</v>
      </c>
      <c r="BV24" s="16" t="s">
        <v>117</v>
      </c>
      <c r="BW24" s="22" t="s">
        <v>116</v>
      </c>
      <c r="BX24" s="5" t="s">
        <v>93</v>
      </c>
      <c r="BY24" s="5" t="s">
        <v>92</v>
      </c>
      <c r="BZ24" s="49" t="s">
        <v>25</v>
      </c>
      <c r="CA24" s="11" t="s">
        <v>26</v>
      </c>
      <c r="CB24" s="11" t="s">
        <v>27</v>
      </c>
      <c r="CC24" s="12" t="s">
        <v>28</v>
      </c>
      <c r="CD24" s="50" t="s">
        <v>31</v>
      </c>
      <c r="CE24" s="12" t="s">
        <v>26</v>
      </c>
      <c r="CF24" s="11" t="s">
        <v>27</v>
      </c>
      <c r="CG24" s="12" t="s">
        <v>28</v>
      </c>
      <c r="CH24" s="12" t="s">
        <v>29</v>
      </c>
      <c r="CI24" s="12" t="s">
        <v>30</v>
      </c>
      <c r="CJ24" s="18" t="s">
        <v>69</v>
      </c>
      <c r="CK24" s="10" t="s">
        <v>33</v>
      </c>
      <c r="CL24" s="17" t="s">
        <v>34</v>
      </c>
      <c r="CM24" s="24" t="s">
        <v>71</v>
      </c>
      <c r="CN24" s="22" t="s">
        <v>72</v>
      </c>
      <c r="CO24" s="22" t="s">
        <v>73</v>
      </c>
      <c r="CP24" s="53" t="s">
        <v>70</v>
      </c>
      <c r="CQ24" s="80" t="s">
        <v>113</v>
      </c>
    </row>
    <row r="25" spans="1:95" ht="17.100000000000001" customHeight="1" x14ac:dyDescent="0.2">
      <c r="A25" s="6" t="s">
        <v>18</v>
      </c>
      <c r="B25" s="27" t="s">
        <v>56</v>
      </c>
      <c r="C25" s="40"/>
      <c r="D25" s="42">
        <v>2</v>
      </c>
      <c r="E25" s="41">
        <v>3</v>
      </c>
      <c r="F25" s="42">
        <v>1.6</v>
      </c>
      <c r="G25" s="42">
        <v>1</v>
      </c>
      <c r="H25" s="42"/>
      <c r="I25" s="42">
        <v>3.2</v>
      </c>
      <c r="J25" s="42">
        <v>4</v>
      </c>
      <c r="K25" s="42">
        <v>3.7</v>
      </c>
      <c r="L25" s="42">
        <v>2.67</v>
      </c>
      <c r="M25" s="42">
        <v>4</v>
      </c>
      <c r="N25" s="42">
        <v>5</v>
      </c>
      <c r="O25" s="43">
        <f>(P25+Q25+R25)/3</f>
        <v>2</v>
      </c>
      <c r="P25" s="44">
        <v>4</v>
      </c>
      <c r="Q25" s="44">
        <v>1</v>
      </c>
      <c r="R25" s="56">
        <v>1</v>
      </c>
      <c r="S25" s="45">
        <f>(T25+U25+V25+W25+X25)</f>
        <v>1</v>
      </c>
      <c r="T25" s="42">
        <v>1</v>
      </c>
      <c r="U25" s="42"/>
      <c r="V25" s="42"/>
      <c r="W25" s="42"/>
      <c r="X25" s="42"/>
      <c r="Y25" s="40"/>
      <c r="Z25" s="42">
        <v>1.75</v>
      </c>
      <c r="AA25" s="42">
        <v>3.7</v>
      </c>
      <c r="AB25" s="46">
        <f>((D25+E25+F25+I25+G25+J25+K25+L25+M25+N25+O25+S25)/12)*0.7</f>
        <v>1.9349166666666666</v>
      </c>
      <c r="AC25" s="47">
        <f>Z25*0.2</f>
        <v>0.35000000000000003</v>
      </c>
      <c r="AD25" s="47">
        <f>AA25*0.1</f>
        <v>0.37000000000000005</v>
      </c>
      <c r="AE25" s="51">
        <f>(AB25+AC25+AD25)</f>
        <v>2.6549166666666668</v>
      </c>
      <c r="AF25" s="61" t="s">
        <v>66</v>
      </c>
      <c r="AG25" s="27" t="s">
        <v>56</v>
      </c>
      <c r="AH25" s="40"/>
      <c r="AI25" s="42">
        <v>1.3</v>
      </c>
      <c r="AJ25" s="42"/>
      <c r="AK25" s="42"/>
      <c r="AL25" s="42"/>
      <c r="AM25" s="42"/>
      <c r="AN25" s="41">
        <v>3</v>
      </c>
      <c r="AO25" s="42"/>
      <c r="AP25" s="42">
        <v>2</v>
      </c>
      <c r="AQ25" s="42">
        <v>2.5</v>
      </c>
      <c r="AR25" s="42">
        <v>3.3</v>
      </c>
      <c r="AS25" s="42">
        <v>4</v>
      </c>
      <c r="AT25" s="43">
        <f>(AU25+AV25+AW25)/3</f>
        <v>1</v>
      </c>
      <c r="AU25" s="42">
        <v>1</v>
      </c>
      <c r="AV25" s="56">
        <v>1</v>
      </c>
      <c r="AW25" s="42">
        <v>1</v>
      </c>
      <c r="AX25" s="45">
        <f>(AY25+AZ25+BA25+BB25+BC25)</f>
        <v>3</v>
      </c>
      <c r="AY25" s="42">
        <v>1</v>
      </c>
      <c r="AZ25" s="42">
        <v>1</v>
      </c>
      <c r="BA25" s="42">
        <v>1</v>
      </c>
      <c r="BB25" s="42"/>
      <c r="BC25" s="42"/>
      <c r="BD25" s="40"/>
      <c r="BE25" s="41">
        <v>2.75</v>
      </c>
      <c r="BF25" s="42">
        <v>3.3</v>
      </c>
      <c r="BG25" s="46">
        <f>((AI25+AN25+AP25+AQ25+AT25+AR25+AS25+AX25)/8)*0.7</f>
        <v>1.75875</v>
      </c>
      <c r="BH25" s="47">
        <f>BE25*0.2</f>
        <v>0.55000000000000004</v>
      </c>
      <c r="BI25" s="47">
        <f>BF25*0.1</f>
        <v>0.33</v>
      </c>
      <c r="BJ25" s="51">
        <f>(BG25+BH25+BI25)</f>
        <v>2.6387499999999999</v>
      </c>
      <c r="BK25" s="61" t="s">
        <v>66</v>
      </c>
      <c r="BL25" s="27" t="s">
        <v>56</v>
      </c>
      <c r="BM25" s="40"/>
      <c r="BN25" s="81">
        <v>1.6</v>
      </c>
      <c r="BO25" s="79">
        <v>3</v>
      </c>
      <c r="BP25" s="81">
        <v>1.25</v>
      </c>
      <c r="BQ25" s="81"/>
      <c r="BR25" s="81"/>
      <c r="BS25" s="81">
        <v>1</v>
      </c>
      <c r="BT25" s="81"/>
      <c r="BU25" s="81"/>
      <c r="BV25" s="81">
        <v>4.57</v>
      </c>
      <c r="BW25" s="81">
        <v>3.7</v>
      </c>
      <c r="BX25" s="81">
        <v>4</v>
      </c>
      <c r="BY25" s="81">
        <v>4</v>
      </c>
      <c r="BZ25" s="70">
        <f>(CA25+CB25+CC25)/3</f>
        <v>1</v>
      </c>
      <c r="CA25" s="71">
        <v>1</v>
      </c>
      <c r="CB25" s="71">
        <v>1</v>
      </c>
      <c r="CC25" s="71">
        <v>1</v>
      </c>
      <c r="CD25" s="72">
        <f>(CE25+CF25+CG25+CH25+CI25)</f>
        <v>2</v>
      </c>
      <c r="CE25" s="69">
        <v>1</v>
      </c>
      <c r="CF25" s="69">
        <v>1</v>
      </c>
      <c r="CG25" s="69"/>
      <c r="CH25" s="69"/>
      <c r="CI25" s="69"/>
      <c r="CJ25" s="78"/>
      <c r="CK25" s="69">
        <v>5</v>
      </c>
      <c r="CL25" s="69">
        <v>3.9</v>
      </c>
      <c r="CM25" s="74">
        <f t="shared" si="15"/>
        <v>1.8284</v>
      </c>
      <c r="CN25" s="75">
        <f>CK25*0.2</f>
        <v>1</v>
      </c>
      <c r="CO25" s="75">
        <f>CL25*0.1</f>
        <v>0.39</v>
      </c>
      <c r="CP25" s="76">
        <f>(CM25+CN25+CO25)</f>
        <v>3.2184000000000004</v>
      </c>
      <c r="CQ25" s="1">
        <f t="shared" si="16"/>
        <v>2.8754600000000003</v>
      </c>
    </row>
    <row r="26" spans="1:95" ht="17.100000000000001" customHeight="1" x14ac:dyDescent="0.2">
      <c r="A26" s="6" t="s">
        <v>19</v>
      </c>
      <c r="B26" s="27" t="s">
        <v>57</v>
      </c>
      <c r="C26" s="40"/>
      <c r="D26" s="42">
        <v>1</v>
      </c>
      <c r="E26" s="42">
        <v>3.2</v>
      </c>
      <c r="F26" s="42">
        <v>1</v>
      </c>
      <c r="G26" s="42">
        <v>2.2000000000000002</v>
      </c>
      <c r="H26" s="42"/>
      <c r="I26" s="42">
        <v>3</v>
      </c>
      <c r="J26" s="42">
        <v>4</v>
      </c>
      <c r="K26" s="42">
        <v>3.3</v>
      </c>
      <c r="L26" s="42">
        <v>5</v>
      </c>
      <c r="M26" s="42">
        <v>4.5</v>
      </c>
      <c r="N26" s="42">
        <v>2</v>
      </c>
      <c r="O26" s="43">
        <f>(P26+Q26+R26)/3</f>
        <v>4</v>
      </c>
      <c r="P26" s="42">
        <v>4</v>
      </c>
      <c r="Q26" s="44">
        <v>4</v>
      </c>
      <c r="R26" s="42">
        <v>4</v>
      </c>
      <c r="S26" s="45">
        <f>(T26+U26+V26+W26+X26)</f>
        <v>5</v>
      </c>
      <c r="T26" s="42">
        <v>1</v>
      </c>
      <c r="U26" s="42">
        <v>1</v>
      </c>
      <c r="V26" s="42">
        <v>1</v>
      </c>
      <c r="W26" s="42">
        <v>1</v>
      </c>
      <c r="X26" s="42">
        <v>1</v>
      </c>
      <c r="Y26" s="40"/>
      <c r="Z26" s="57">
        <v>1.53</v>
      </c>
      <c r="AA26" s="42">
        <v>4.7</v>
      </c>
      <c r="AB26" s="46">
        <f>((D26+E26+F26+I26+G26+J26+K26+L26+M26+N26+O26+S26)/12)*0.7</f>
        <v>2.2283333333333335</v>
      </c>
      <c r="AC26" s="47">
        <f>Z26*0.2</f>
        <v>0.30600000000000005</v>
      </c>
      <c r="AD26" s="47">
        <f>AA26*0.1</f>
        <v>0.47000000000000003</v>
      </c>
      <c r="AE26" s="51">
        <f>(AB26+AC26+AD26)</f>
        <v>3.0043333333333337</v>
      </c>
      <c r="AF26" s="61" t="s">
        <v>18</v>
      </c>
      <c r="AG26" s="27" t="s">
        <v>57</v>
      </c>
      <c r="AH26" s="40"/>
      <c r="AI26" s="41">
        <v>3</v>
      </c>
      <c r="AJ26" s="42"/>
      <c r="AK26" s="42"/>
      <c r="AL26" s="42"/>
      <c r="AM26" s="42"/>
      <c r="AN26" s="42">
        <v>3.2</v>
      </c>
      <c r="AO26" s="42"/>
      <c r="AP26" s="42">
        <v>4.4000000000000004</v>
      </c>
      <c r="AQ26" s="42">
        <v>4.33</v>
      </c>
      <c r="AR26" s="42">
        <v>5</v>
      </c>
      <c r="AS26" s="42">
        <v>4.5999999999999996</v>
      </c>
      <c r="AT26" s="43">
        <f>(AU26+AV26+AW26)/3</f>
        <v>5</v>
      </c>
      <c r="AU26" s="42">
        <v>5</v>
      </c>
      <c r="AV26" s="42">
        <v>5</v>
      </c>
      <c r="AW26" s="42">
        <v>5</v>
      </c>
      <c r="AX26" s="45">
        <f>(AY26+AZ26+BA26+BB26+BC26)</f>
        <v>5</v>
      </c>
      <c r="AY26" s="42">
        <v>1</v>
      </c>
      <c r="AZ26" s="42">
        <v>1</v>
      </c>
      <c r="BA26" s="42">
        <v>1</v>
      </c>
      <c r="BB26" s="42">
        <v>1</v>
      </c>
      <c r="BC26" s="42">
        <v>1</v>
      </c>
      <c r="BD26" s="40"/>
      <c r="BE26" s="41">
        <v>3.75</v>
      </c>
      <c r="BF26" s="42">
        <v>4.5999999999999996</v>
      </c>
      <c r="BG26" s="46">
        <f>((AI26+AN26+AP26+AQ26+AT26+AR26+AS26+AX26)/8)*0.7</f>
        <v>3.0213749999999999</v>
      </c>
      <c r="BH26" s="47">
        <f>BE26*0.2</f>
        <v>0.75</v>
      </c>
      <c r="BI26" s="47">
        <f>BF26*0.1</f>
        <v>0.45999999999999996</v>
      </c>
      <c r="BJ26" s="51">
        <f>(BG26+BH26+BI26)</f>
        <v>4.2313749999999999</v>
      </c>
      <c r="BK26" s="61" t="s">
        <v>18</v>
      </c>
      <c r="BL26" s="27" t="s">
        <v>57</v>
      </c>
      <c r="BM26" s="40"/>
      <c r="BN26" s="69">
        <v>1.6</v>
      </c>
      <c r="BO26" s="79">
        <v>3</v>
      </c>
      <c r="BP26" s="69">
        <v>2.75</v>
      </c>
      <c r="BQ26" s="69"/>
      <c r="BR26" s="69"/>
      <c r="BS26" s="87">
        <v>2.5</v>
      </c>
      <c r="BT26" s="69"/>
      <c r="BU26" s="69"/>
      <c r="BV26" s="69">
        <v>4.67</v>
      </c>
      <c r="BW26" s="69">
        <v>5</v>
      </c>
      <c r="BX26" s="69">
        <v>4.5</v>
      </c>
      <c r="BY26" s="69">
        <v>4</v>
      </c>
      <c r="BZ26" s="70">
        <f>(CA26+CB26+CC26)/3</f>
        <v>1</v>
      </c>
      <c r="CA26" s="71">
        <v>1</v>
      </c>
      <c r="CB26" s="71">
        <v>1</v>
      </c>
      <c r="CC26" s="69">
        <v>1</v>
      </c>
      <c r="CD26" s="72">
        <f>(CE26+CF26+CG26+CH26+CI26)</f>
        <v>4</v>
      </c>
      <c r="CE26" s="69">
        <v>1</v>
      </c>
      <c r="CF26" s="69">
        <v>1</v>
      </c>
      <c r="CG26" s="69">
        <v>1</v>
      </c>
      <c r="CH26" s="69">
        <v>1</v>
      </c>
      <c r="CI26" s="69"/>
      <c r="CJ26" s="78"/>
      <c r="CK26" s="69">
        <v>4.25</v>
      </c>
      <c r="CL26" s="69">
        <v>4</v>
      </c>
      <c r="CM26" s="74">
        <f t="shared" si="15"/>
        <v>2.3113999999999995</v>
      </c>
      <c r="CN26" s="75">
        <f>CK26*0.2</f>
        <v>0.85000000000000009</v>
      </c>
      <c r="CO26" s="75">
        <f>CL26*0.1</f>
        <v>0.4</v>
      </c>
      <c r="CP26" s="76">
        <f>(CM26+CN26+CO26)</f>
        <v>3.5613999999999995</v>
      </c>
      <c r="CQ26" s="1">
        <f t="shared" si="16"/>
        <v>3.5952724999999996</v>
      </c>
    </row>
    <row r="27" spans="1:95" ht="17.100000000000001" customHeight="1" x14ac:dyDescent="0.2">
      <c r="A27" s="6" t="s">
        <v>20</v>
      </c>
      <c r="B27" s="33" t="s">
        <v>58</v>
      </c>
      <c r="C27" s="40"/>
      <c r="D27" s="42">
        <v>3</v>
      </c>
      <c r="E27" s="41">
        <v>3</v>
      </c>
      <c r="F27" s="55">
        <v>1</v>
      </c>
      <c r="G27" s="42">
        <v>2.6</v>
      </c>
      <c r="H27" s="42"/>
      <c r="I27" s="55">
        <v>1</v>
      </c>
      <c r="J27" s="55">
        <v>1</v>
      </c>
      <c r="K27" s="42">
        <v>2.7</v>
      </c>
      <c r="L27" s="42">
        <v>4.17</v>
      </c>
      <c r="M27" s="42">
        <v>4.3</v>
      </c>
      <c r="N27" s="42">
        <v>1</v>
      </c>
      <c r="O27" s="43">
        <f>(P27+Q27+R27)/3</f>
        <v>5</v>
      </c>
      <c r="P27" s="42">
        <v>5</v>
      </c>
      <c r="Q27" s="42">
        <v>5</v>
      </c>
      <c r="R27" s="42">
        <v>5</v>
      </c>
      <c r="S27" s="45">
        <f>(T27+U27+V27+W27+X27)</f>
        <v>1</v>
      </c>
      <c r="T27" s="48">
        <v>1</v>
      </c>
      <c r="U27" s="42"/>
      <c r="V27" s="42"/>
      <c r="W27" s="42"/>
      <c r="X27" s="42"/>
      <c r="Y27" s="40"/>
      <c r="Z27" s="42">
        <v>1</v>
      </c>
      <c r="AA27" s="42">
        <v>3.6</v>
      </c>
      <c r="AB27" s="46">
        <f>((D27+E27+F27+I27+G27+J27+K27+L27+M27+N27+O27+S27)/12)*0.7</f>
        <v>1.7365833333333334</v>
      </c>
      <c r="AC27" s="47">
        <f>Z27*0.2</f>
        <v>0.2</v>
      </c>
      <c r="AD27" s="47">
        <f>AA27*0.1</f>
        <v>0.36000000000000004</v>
      </c>
      <c r="AE27" s="51">
        <f>(AB27+AC27+AD27)</f>
        <v>2.2965833333333334</v>
      </c>
      <c r="AF27" s="61" t="s">
        <v>19</v>
      </c>
      <c r="AG27" s="33" t="s">
        <v>58</v>
      </c>
      <c r="AH27" s="40"/>
      <c r="AI27" s="42">
        <v>2.2999999999999998</v>
      </c>
      <c r="AJ27" s="42"/>
      <c r="AK27" s="42"/>
      <c r="AL27" s="42"/>
      <c r="AM27" s="42"/>
      <c r="AN27" s="41">
        <v>3</v>
      </c>
      <c r="AO27" s="42"/>
      <c r="AP27" s="42">
        <v>2.4</v>
      </c>
      <c r="AQ27" s="42">
        <v>2.33</v>
      </c>
      <c r="AR27" s="42">
        <v>3.5</v>
      </c>
      <c r="AS27" s="41">
        <v>3</v>
      </c>
      <c r="AT27" s="43">
        <f>(AU27+AV27+AW27)/3</f>
        <v>1.3333333333333333</v>
      </c>
      <c r="AU27" s="56">
        <v>1</v>
      </c>
      <c r="AV27" s="56">
        <v>2</v>
      </c>
      <c r="AW27" s="59">
        <v>1</v>
      </c>
      <c r="AX27" s="45">
        <f>(AY27+AZ27+BA27+BB27+BC27)</f>
        <v>2</v>
      </c>
      <c r="AY27" s="42">
        <v>1</v>
      </c>
      <c r="AZ27" s="42">
        <v>1</v>
      </c>
      <c r="BA27" s="42"/>
      <c r="BB27" s="42"/>
      <c r="BC27" s="42"/>
      <c r="BD27" s="40"/>
      <c r="BE27" s="42">
        <v>1.5</v>
      </c>
      <c r="BF27" s="42">
        <v>4.0999999999999996</v>
      </c>
      <c r="BG27" s="46">
        <f>((AI27+AN27+AP27+AQ27+AT27+AR27+AS27+AX27)/8)*0.7</f>
        <v>1.7380416666666665</v>
      </c>
      <c r="BH27" s="47">
        <f>BE27*0.2</f>
        <v>0.30000000000000004</v>
      </c>
      <c r="BI27" s="47">
        <f>BF27*0.1</f>
        <v>0.41</v>
      </c>
      <c r="BJ27" s="51">
        <f>(BG27+BH27+BI27)</f>
        <v>2.4480416666666667</v>
      </c>
      <c r="BK27" s="61" t="s">
        <v>19</v>
      </c>
      <c r="BL27" s="33" t="s">
        <v>58</v>
      </c>
      <c r="BM27" s="40"/>
      <c r="BN27" s="69">
        <v>1.6</v>
      </c>
      <c r="BO27" s="69">
        <v>1.4</v>
      </c>
      <c r="BP27" s="69">
        <v>1.75</v>
      </c>
      <c r="BQ27" s="69"/>
      <c r="BR27" s="69"/>
      <c r="BS27" s="87">
        <v>3</v>
      </c>
      <c r="BT27" s="69"/>
      <c r="BU27" s="69"/>
      <c r="BV27" s="69">
        <v>4.5</v>
      </c>
      <c r="BW27" s="69">
        <v>3.9</v>
      </c>
      <c r="BX27" s="69">
        <v>4.5</v>
      </c>
      <c r="BY27" s="69">
        <v>4</v>
      </c>
      <c r="BZ27" s="70">
        <f>(CA27+CB27+CC27)/3</f>
        <v>1</v>
      </c>
      <c r="CA27" s="69">
        <v>1</v>
      </c>
      <c r="CB27" s="71">
        <v>1</v>
      </c>
      <c r="CC27" s="69">
        <v>1</v>
      </c>
      <c r="CD27" s="72">
        <f>(CE27+CF27+CG27+CH27+CI27)</f>
        <v>3</v>
      </c>
      <c r="CE27" s="69">
        <v>1</v>
      </c>
      <c r="CF27" s="69">
        <v>1</v>
      </c>
      <c r="CG27" s="69">
        <v>1</v>
      </c>
      <c r="CH27" s="69"/>
      <c r="CI27" s="69"/>
      <c r="CJ27" s="78"/>
      <c r="CK27" s="69">
        <v>4</v>
      </c>
      <c r="CL27" s="69">
        <v>3</v>
      </c>
      <c r="CM27" s="74">
        <f t="shared" si="15"/>
        <v>2.0054999999999996</v>
      </c>
      <c r="CN27" s="75">
        <f>CK27*0.2</f>
        <v>0.8</v>
      </c>
      <c r="CO27" s="75">
        <f>CL27*0.1</f>
        <v>0.30000000000000004</v>
      </c>
      <c r="CP27" s="76">
        <f>(CM27+CN27+CO27)</f>
        <v>3.1054999999999993</v>
      </c>
      <c r="CQ27" s="1">
        <f t="shared" si="16"/>
        <v>2.6655875</v>
      </c>
    </row>
    <row r="28" spans="1:95" ht="17.100000000000001" customHeight="1" x14ac:dyDescent="0.2">
      <c r="A28" s="6" t="s">
        <v>64</v>
      </c>
      <c r="B28" s="27" t="s">
        <v>59</v>
      </c>
      <c r="C28" s="23"/>
      <c r="D28" s="41">
        <v>3</v>
      </c>
      <c r="E28" s="42">
        <v>3</v>
      </c>
      <c r="F28" s="42">
        <v>1</v>
      </c>
      <c r="G28" s="42">
        <v>4.3</v>
      </c>
      <c r="H28" s="42"/>
      <c r="I28" s="42">
        <v>4.0999999999999996</v>
      </c>
      <c r="J28" s="42">
        <v>4</v>
      </c>
      <c r="K28" s="42">
        <v>3.9</v>
      </c>
      <c r="L28" s="42">
        <v>5</v>
      </c>
      <c r="M28" s="42">
        <v>4.5</v>
      </c>
      <c r="N28" s="42">
        <v>4</v>
      </c>
      <c r="O28" s="43">
        <f>(P28+Q28+R28)/3</f>
        <v>5</v>
      </c>
      <c r="P28" s="42">
        <v>5</v>
      </c>
      <c r="Q28" s="44">
        <v>5</v>
      </c>
      <c r="R28" s="42">
        <v>5</v>
      </c>
      <c r="S28" s="45">
        <f>(T28+U28+V28+W28+X28)</f>
        <v>5</v>
      </c>
      <c r="T28" s="42">
        <v>1</v>
      </c>
      <c r="U28" s="42">
        <v>1</v>
      </c>
      <c r="V28" s="42">
        <v>1</v>
      </c>
      <c r="W28" s="42">
        <v>1</v>
      </c>
      <c r="X28" s="42">
        <v>1</v>
      </c>
      <c r="Y28" s="23"/>
      <c r="Z28" s="42">
        <v>1.5</v>
      </c>
      <c r="AA28" s="42">
        <v>4.75</v>
      </c>
      <c r="AB28" s="46">
        <f>((D28+E28+F28+I28+G28+J28+K28+L28+M28+N28+O28+S28)/12)*0.7</f>
        <v>2.73</v>
      </c>
      <c r="AC28" s="47">
        <f>Z28*0.2</f>
        <v>0.30000000000000004</v>
      </c>
      <c r="AD28" s="47">
        <f>AA28*0.1</f>
        <v>0.47500000000000003</v>
      </c>
      <c r="AE28" s="51">
        <f>(AB28+AC28+AD28)</f>
        <v>3.5050000000000003</v>
      </c>
      <c r="AF28" s="61" t="s">
        <v>20</v>
      </c>
      <c r="AG28" s="27" t="s">
        <v>59</v>
      </c>
      <c r="AH28" s="23"/>
      <c r="AI28" s="41">
        <v>3</v>
      </c>
      <c r="AJ28" s="42"/>
      <c r="AK28" s="42"/>
      <c r="AL28" s="42"/>
      <c r="AM28" s="42"/>
      <c r="AN28" s="42">
        <v>4</v>
      </c>
      <c r="AO28" s="42"/>
      <c r="AP28" s="42">
        <v>4</v>
      </c>
      <c r="AQ28" s="42">
        <v>5</v>
      </c>
      <c r="AR28" s="42">
        <v>4.3</v>
      </c>
      <c r="AS28" s="42">
        <v>4.2</v>
      </c>
      <c r="AT28" s="43">
        <f>(AU28+AV28+AW28)/3</f>
        <v>3.3333333333333335</v>
      </c>
      <c r="AU28" s="42">
        <v>3</v>
      </c>
      <c r="AV28" s="41">
        <v>3</v>
      </c>
      <c r="AW28" s="56">
        <v>4</v>
      </c>
      <c r="AX28" s="45">
        <f>(AY28+AZ28+BA28+BB28+BC28)</f>
        <v>5</v>
      </c>
      <c r="AY28" s="42">
        <v>1</v>
      </c>
      <c r="AZ28" s="42">
        <v>1</v>
      </c>
      <c r="BA28" s="42">
        <v>1</v>
      </c>
      <c r="BB28" s="42">
        <v>1</v>
      </c>
      <c r="BC28" s="42">
        <v>1</v>
      </c>
      <c r="BD28" s="23"/>
      <c r="BE28" s="41">
        <v>3.75</v>
      </c>
      <c r="BF28" s="42">
        <v>4.5999999999999996</v>
      </c>
      <c r="BG28" s="46">
        <f>((AI28+AN28+AP28+AQ28+AT28+AR28+AS28+AX28)/8)*0.7</f>
        <v>2.8729166666666659</v>
      </c>
      <c r="BH28" s="47">
        <f>BE28*0.2</f>
        <v>0.75</v>
      </c>
      <c r="BI28" s="47">
        <f>BF28*0.1</f>
        <v>0.45999999999999996</v>
      </c>
      <c r="BJ28" s="51">
        <f>(BG28+BH28+BI28)</f>
        <v>4.0829166666666659</v>
      </c>
      <c r="BK28" s="61" t="s">
        <v>20</v>
      </c>
      <c r="BL28" s="27" t="s">
        <v>59</v>
      </c>
      <c r="BM28" s="23"/>
      <c r="BN28" s="79">
        <v>2</v>
      </c>
      <c r="BO28" s="79">
        <v>3</v>
      </c>
      <c r="BP28" s="69">
        <v>3</v>
      </c>
      <c r="BQ28" s="69"/>
      <c r="BR28" s="69"/>
      <c r="BS28" s="87">
        <v>3</v>
      </c>
      <c r="BT28" s="69"/>
      <c r="BU28" s="69"/>
      <c r="BV28" s="69">
        <v>4.83</v>
      </c>
      <c r="BW28" s="69">
        <v>4.5</v>
      </c>
      <c r="BX28" s="69">
        <v>5</v>
      </c>
      <c r="BY28" s="69">
        <v>4.5</v>
      </c>
      <c r="BZ28" s="70">
        <f>(CA28+CB28+CC28)/3</f>
        <v>1</v>
      </c>
      <c r="CA28" s="69">
        <v>1</v>
      </c>
      <c r="CB28" s="71">
        <v>1</v>
      </c>
      <c r="CC28" s="71">
        <v>1</v>
      </c>
      <c r="CD28" s="72">
        <f>(CE28+CF28+CG28+CH28+CI28)</f>
        <v>3</v>
      </c>
      <c r="CE28" s="69">
        <v>1</v>
      </c>
      <c r="CF28" s="69">
        <v>1</v>
      </c>
      <c r="CG28" s="69">
        <v>1</v>
      </c>
      <c r="CH28" s="69"/>
      <c r="CI28" s="69"/>
      <c r="CJ28" s="77"/>
      <c r="CK28" s="69">
        <v>5</v>
      </c>
      <c r="CL28" s="69">
        <v>3.8</v>
      </c>
      <c r="CM28" s="74">
        <f t="shared" si="15"/>
        <v>2.3680999999999996</v>
      </c>
      <c r="CN28" s="75">
        <f>CK28*0.2</f>
        <v>1</v>
      </c>
      <c r="CO28" s="75">
        <f>CL28*0.1</f>
        <v>0.38</v>
      </c>
      <c r="CP28" s="76">
        <f>(CM28+CN28+CO28)</f>
        <v>3.7480999999999995</v>
      </c>
      <c r="CQ28" s="1">
        <f t="shared" si="16"/>
        <v>3.7756149999999993</v>
      </c>
    </row>
    <row r="29" spans="1:95" ht="17.100000000000001" customHeight="1" x14ac:dyDescent="0.2">
      <c r="A29" s="88" t="s">
        <v>66</v>
      </c>
      <c r="B29" s="89" t="s">
        <v>63</v>
      </c>
      <c r="C29" s="40"/>
      <c r="D29" s="90">
        <v>3</v>
      </c>
      <c r="E29" s="91">
        <v>3.4</v>
      </c>
      <c r="F29" s="91">
        <v>1</v>
      </c>
      <c r="G29" s="91">
        <v>3.3</v>
      </c>
      <c r="H29" s="91"/>
      <c r="I29" s="91">
        <v>3.5</v>
      </c>
      <c r="J29" s="91">
        <v>4</v>
      </c>
      <c r="K29" s="91">
        <v>4.8</v>
      </c>
      <c r="L29" s="91">
        <v>5</v>
      </c>
      <c r="M29" s="91">
        <v>4.5</v>
      </c>
      <c r="N29" s="91">
        <v>4</v>
      </c>
      <c r="O29" s="92">
        <f>(P29+Q29+R29)/3</f>
        <v>5</v>
      </c>
      <c r="P29" s="91">
        <v>5</v>
      </c>
      <c r="Q29" s="91">
        <v>5</v>
      </c>
      <c r="R29" s="91">
        <v>5</v>
      </c>
      <c r="S29" s="93">
        <f>(T29+U29+V29+W29+X29)</f>
        <v>5</v>
      </c>
      <c r="T29" s="91">
        <v>1</v>
      </c>
      <c r="U29" s="91">
        <v>1</v>
      </c>
      <c r="V29" s="91">
        <v>1</v>
      </c>
      <c r="W29" s="91">
        <v>1</v>
      </c>
      <c r="X29" s="91">
        <v>1</v>
      </c>
      <c r="Y29" s="40"/>
      <c r="Z29" s="91">
        <v>1</v>
      </c>
      <c r="AA29" s="91">
        <v>4.9000000000000004</v>
      </c>
      <c r="AB29" s="94">
        <f>((D29+E29+F29+I29+G29+J29+K29+L29+M29+N29+O29+S29)/12)*0.7</f>
        <v>2.7124999999999999</v>
      </c>
      <c r="AC29" s="95">
        <f>Z29*0.2</f>
        <v>0.2</v>
      </c>
      <c r="AD29" s="95">
        <f>AA29*0.1</f>
        <v>0.49000000000000005</v>
      </c>
      <c r="AE29" s="96">
        <f>(AB29+AC29+AD29)</f>
        <v>3.4025000000000003</v>
      </c>
      <c r="AF29" s="97" t="s">
        <v>64</v>
      </c>
      <c r="AG29" s="89" t="s">
        <v>88</v>
      </c>
      <c r="AH29" s="40"/>
      <c r="AI29" s="91">
        <v>4.4000000000000004</v>
      </c>
      <c r="AJ29" s="91"/>
      <c r="AK29" s="90"/>
      <c r="AL29" s="91"/>
      <c r="AM29" s="91"/>
      <c r="AN29" s="90">
        <v>3</v>
      </c>
      <c r="AO29" s="91"/>
      <c r="AP29" s="91">
        <v>4</v>
      </c>
      <c r="AQ29" s="91">
        <v>3.5</v>
      </c>
      <c r="AR29" s="91">
        <v>5</v>
      </c>
      <c r="AS29" s="91">
        <v>4.5999999999999996</v>
      </c>
      <c r="AT29" s="92">
        <f>(AU29+AV29+AW29)/3</f>
        <v>5</v>
      </c>
      <c r="AU29" s="91">
        <v>5</v>
      </c>
      <c r="AV29" s="91">
        <v>5</v>
      </c>
      <c r="AW29" s="91">
        <v>5</v>
      </c>
      <c r="AX29" s="93">
        <f>(AY29+AZ29+BA29+BB29+BC29)</f>
        <v>4</v>
      </c>
      <c r="AY29" s="91">
        <v>1</v>
      </c>
      <c r="AZ29" s="91">
        <v>1</v>
      </c>
      <c r="BA29" s="91">
        <v>1</v>
      </c>
      <c r="BB29" s="91">
        <v>1</v>
      </c>
      <c r="BC29" s="91"/>
      <c r="BD29" s="40"/>
      <c r="BE29" s="90">
        <v>3.25</v>
      </c>
      <c r="BF29" s="91">
        <v>4.5999999999999996</v>
      </c>
      <c r="BG29" s="94">
        <f>((AI29+AN29+AP29+AQ29+AT29+AR29+AS29+AX29)/8)*0.7</f>
        <v>2.9312499999999999</v>
      </c>
      <c r="BH29" s="95">
        <f>BE29*0.2</f>
        <v>0.65</v>
      </c>
      <c r="BI29" s="95">
        <f>BF29*0.1</f>
        <v>0.45999999999999996</v>
      </c>
      <c r="BJ29" s="96">
        <f>(BG29+BH29+BI29)</f>
        <v>4.0412499999999998</v>
      </c>
      <c r="BK29" s="97" t="s">
        <v>64</v>
      </c>
      <c r="BL29" s="89" t="s">
        <v>88</v>
      </c>
      <c r="BM29" s="40"/>
      <c r="BN29" s="98">
        <v>2.5</v>
      </c>
      <c r="BO29" s="98">
        <v>3</v>
      </c>
      <c r="BP29" s="98">
        <v>3.5</v>
      </c>
      <c r="BQ29" s="98"/>
      <c r="BR29" s="98"/>
      <c r="BS29" s="104">
        <v>3</v>
      </c>
      <c r="BT29" s="98"/>
      <c r="BU29" s="98"/>
      <c r="BV29" s="98">
        <v>4.83</v>
      </c>
      <c r="BW29" s="98">
        <v>5</v>
      </c>
      <c r="BX29" s="98">
        <v>4</v>
      </c>
      <c r="BY29" s="98">
        <v>4</v>
      </c>
      <c r="BZ29" s="99">
        <f>(CA29+CB29+CC29)/3</f>
        <v>1</v>
      </c>
      <c r="CA29" s="100">
        <v>1</v>
      </c>
      <c r="CB29" s="100">
        <v>1</v>
      </c>
      <c r="CC29" s="100">
        <v>1</v>
      </c>
      <c r="CD29" s="101">
        <f>(CE29+CF29+CG29+CH29+CI29)</f>
        <v>3</v>
      </c>
      <c r="CE29" s="98">
        <v>1</v>
      </c>
      <c r="CF29" s="98">
        <v>1</v>
      </c>
      <c r="CG29" s="98">
        <v>1</v>
      </c>
      <c r="CH29" s="98"/>
      <c r="CI29" s="98"/>
      <c r="CJ29" s="78"/>
      <c r="CK29" s="98">
        <v>4.25</v>
      </c>
      <c r="CL29" s="98">
        <v>3.8</v>
      </c>
      <c r="CM29" s="74">
        <f t="shared" si="15"/>
        <v>2.3680999999999996</v>
      </c>
      <c r="CN29" s="102">
        <f>CK29*0.2</f>
        <v>0.85000000000000009</v>
      </c>
      <c r="CO29" s="102">
        <f>CL29*0.1</f>
        <v>0.38</v>
      </c>
      <c r="CP29" s="103">
        <f>(CM29+CN29+CO29)</f>
        <v>3.5980999999999996</v>
      </c>
      <c r="CQ29" s="1">
        <f t="shared" si="16"/>
        <v>3.6723649999999997</v>
      </c>
    </row>
    <row r="30" spans="1:95" ht="17.100000000000001" customHeight="1" x14ac:dyDescent="0.2">
      <c r="A30" s="6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</row>
    <row r="31" spans="1:95" ht="17.100000000000001" customHeight="1" x14ac:dyDescent="0.25">
      <c r="A31" s="6"/>
      <c r="B31" s="14"/>
      <c r="C31" s="36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34"/>
      <c r="P31" s="7"/>
      <c r="Q31" s="7"/>
      <c r="R31" s="7"/>
      <c r="S31" s="38"/>
      <c r="T31" s="7"/>
      <c r="U31" s="7"/>
      <c r="V31" s="7"/>
      <c r="W31" s="7"/>
      <c r="X31" s="7"/>
      <c r="Y31" s="52"/>
      <c r="Z31" s="52"/>
      <c r="AA31" s="52"/>
      <c r="AB31" s="20"/>
      <c r="AC31" s="8"/>
      <c r="AD31" s="8"/>
      <c r="AE31" s="1"/>
      <c r="AF31" s="6"/>
      <c r="AG31" s="14"/>
      <c r="AH31" s="36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34"/>
      <c r="AU31" s="7"/>
      <c r="AV31" s="7"/>
      <c r="AW31" s="7"/>
      <c r="AX31" s="38"/>
      <c r="AY31" s="7"/>
      <c r="AZ31" s="7"/>
      <c r="BA31" s="7"/>
      <c r="BB31" s="7"/>
      <c r="BC31" s="7"/>
      <c r="BD31" s="52"/>
      <c r="BE31" s="52"/>
      <c r="BF31" s="52"/>
      <c r="BG31" s="20"/>
      <c r="BH31" s="8"/>
      <c r="BI31" s="8"/>
      <c r="BJ31" s="1"/>
      <c r="BK31" s="6"/>
      <c r="BL31" s="14"/>
      <c r="BM31" s="36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34"/>
      <c r="CA31" s="7"/>
      <c r="CB31" s="7"/>
      <c r="CC31" s="7"/>
      <c r="CD31" s="38"/>
      <c r="CE31" s="7"/>
      <c r="CF31" s="7"/>
      <c r="CG31" s="7"/>
      <c r="CH31" s="7"/>
      <c r="CI31" s="7"/>
      <c r="CJ31" s="52"/>
      <c r="CK31" s="52"/>
      <c r="CL31" s="52"/>
      <c r="CM31" s="63"/>
      <c r="CN31" s="64"/>
      <c r="CO31" s="64"/>
      <c r="CP31" s="65"/>
      <c r="CQ31" s="1"/>
    </row>
    <row r="32" spans="1:95" ht="17.100000000000001" customHeight="1" x14ac:dyDescent="0.25">
      <c r="A32" s="6"/>
      <c r="B32" s="14"/>
      <c r="C32" s="36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34"/>
      <c r="P32" s="7"/>
      <c r="Q32" s="7"/>
      <c r="R32" s="7"/>
      <c r="S32" s="38"/>
      <c r="T32" s="7"/>
      <c r="U32" s="7"/>
      <c r="V32" s="7"/>
      <c r="W32" s="7"/>
      <c r="X32" s="7"/>
      <c r="Y32" s="52"/>
      <c r="Z32" s="52"/>
      <c r="AA32" s="52"/>
      <c r="AB32" s="20"/>
      <c r="AC32" s="8"/>
      <c r="AD32" s="8"/>
      <c r="AE32" s="1"/>
      <c r="AF32" s="6"/>
      <c r="AG32" s="14"/>
      <c r="AH32" s="36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34"/>
      <c r="AU32" s="7"/>
      <c r="AV32" s="7"/>
      <c r="AW32" s="7"/>
      <c r="AX32" s="38"/>
      <c r="AY32" s="7"/>
      <c r="AZ32" s="7"/>
      <c r="BA32" s="7"/>
      <c r="BB32" s="7"/>
      <c r="BC32" s="7"/>
      <c r="BD32" s="52"/>
      <c r="BE32" s="52"/>
      <c r="BF32" s="52"/>
      <c r="BG32" s="20"/>
      <c r="BH32" s="8"/>
      <c r="BI32" s="8"/>
      <c r="BJ32" s="1"/>
      <c r="BK32" s="6"/>
      <c r="BL32" s="14"/>
      <c r="BM32" s="36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34"/>
      <c r="CA32" s="7"/>
      <c r="CB32" s="7"/>
      <c r="CC32" s="7"/>
      <c r="CD32" s="38"/>
      <c r="CE32" s="7"/>
      <c r="CF32" s="7"/>
      <c r="CG32" s="7"/>
      <c r="CH32" s="7"/>
      <c r="CI32" s="7"/>
      <c r="CJ32" s="52"/>
      <c r="CK32" s="52"/>
      <c r="CL32" s="52"/>
      <c r="CM32" s="63"/>
      <c r="CN32" s="64"/>
      <c r="CO32" s="64"/>
      <c r="CP32" s="65"/>
      <c r="CQ32" s="1"/>
    </row>
    <row r="33" spans="1:95" ht="17.100000000000001" customHeight="1" x14ac:dyDescent="0.25">
      <c r="A33" s="6"/>
      <c r="B33" s="14"/>
      <c r="C33" s="36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34"/>
      <c r="P33" s="7"/>
      <c r="Q33" s="7"/>
      <c r="R33" s="7"/>
      <c r="S33" s="38"/>
      <c r="T33" s="7"/>
      <c r="U33" s="7"/>
      <c r="V33" s="7"/>
      <c r="W33" s="7"/>
      <c r="X33" s="7"/>
      <c r="Y33" s="52"/>
      <c r="Z33" s="52"/>
      <c r="AA33" s="52"/>
      <c r="AB33" s="20"/>
      <c r="AC33" s="8"/>
      <c r="AD33" s="8"/>
      <c r="AE33" s="1"/>
      <c r="AF33" s="6"/>
      <c r="AG33" s="14"/>
      <c r="AH33" s="36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34"/>
      <c r="AU33" s="7"/>
      <c r="AV33" s="7"/>
      <c r="AW33" s="7"/>
      <c r="AX33" s="38"/>
      <c r="AY33" s="7"/>
      <c r="AZ33" s="7"/>
      <c r="BA33" s="7"/>
      <c r="BB33" s="7"/>
      <c r="BC33" s="7"/>
      <c r="BD33" s="52"/>
      <c r="BE33" s="52"/>
      <c r="BF33" s="52"/>
      <c r="BG33" s="20"/>
      <c r="BH33" s="8"/>
      <c r="BI33" s="8"/>
      <c r="BJ33" s="1"/>
      <c r="BK33" s="6"/>
      <c r="BL33" s="14"/>
      <c r="BM33" s="36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34"/>
      <c r="CA33" s="7"/>
      <c r="CB33" s="7"/>
      <c r="CC33" s="7"/>
      <c r="CD33" s="38"/>
      <c r="CE33" s="7"/>
      <c r="CF33" s="7"/>
      <c r="CG33" s="7"/>
      <c r="CH33" s="7"/>
      <c r="CI33" s="7"/>
      <c r="CJ33" s="52"/>
      <c r="CK33" s="52"/>
      <c r="CL33" s="52"/>
      <c r="CM33" s="63"/>
      <c r="CN33" s="64"/>
      <c r="CO33" s="64"/>
      <c r="CP33" s="65"/>
      <c r="CQ33" s="1"/>
    </row>
    <row r="34" spans="1:95" ht="17.100000000000001" customHeight="1" x14ac:dyDescent="0.25">
      <c r="A34" s="6"/>
      <c r="B34" s="13"/>
      <c r="C34" s="36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4"/>
      <c r="P34" s="7"/>
      <c r="Q34" s="7"/>
      <c r="R34" s="7"/>
      <c r="S34" s="38"/>
      <c r="T34" s="7"/>
      <c r="U34" s="7"/>
      <c r="V34" s="7"/>
      <c r="W34" s="7"/>
      <c r="X34" s="7"/>
      <c r="Y34" s="52"/>
      <c r="Z34" s="52"/>
      <c r="AA34" s="52"/>
      <c r="AB34" s="20"/>
      <c r="AC34" s="8"/>
      <c r="AD34" s="8"/>
      <c r="AE34" s="1"/>
      <c r="AF34" s="6"/>
      <c r="AG34" s="13"/>
      <c r="AH34" s="36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34"/>
      <c r="AU34" s="7"/>
      <c r="AV34" s="7"/>
      <c r="AW34" s="7"/>
      <c r="AX34" s="38"/>
      <c r="AY34" s="7"/>
      <c r="AZ34" s="7"/>
      <c r="BA34" s="7"/>
      <c r="BB34" s="7"/>
      <c r="BC34" s="7"/>
      <c r="BD34" s="52"/>
      <c r="BE34" s="52"/>
      <c r="BF34" s="52"/>
      <c r="BG34" s="20"/>
      <c r="BH34" s="8"/>
      <c r="BI34" s="8"/>
      <c r="BJ34" s="1"/>
      <c r="BK34" s="6"/>
      <c r="BL34" s="13"/>
      <c r="BM34" s="36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34"/>
      <c r="CA34" s="7"/>
      <c r="CB34" s="7"/>
      <c r="CC34" s="7"/>
      <c r="CD34" s="38"/>
      <c r="CE34" s="7"/>
      <c r="CF34" s="7"/>
      <c r="CG34" s="7"/>
      <c r="CH34" s="7"/>
      <c r="CI34" s="7"/>
      <c r="CJ34" s="52"/>
      <c r="CK34" s="52"/>
      <c r="CL34" s="52"/>
      <c r="CM34" s="63"/>
      <c r="CN34" s="64"/>
      <c r="CO34" s="64"/>
      <c r="CP34" s="65"/>
      <c r="CQ34" s="1"/>
    </row>
    <row r="35" spans="1:95" ht="17.100000000000001" customHeight="1" x14ac:dyDescent="0.25">
      <c r="A35" s="6"/>
      <c r="B35" s="14"/>
      <c r="C35" s="36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34"/>
      <c r="P35" s="7"/>
      <c r="Q35" s="7"/>
      <c r="R35" s="7"/>
      <c r="S35" s="38"/>
      <c r="T35" s="7"/>
      <c r="U35" s="7"/>
      <c r="V35" s="7"/>
      <c r="W35" s="7"/>
      <c r="X35" s="7"/>
      <c r="Y35" s="52"/>
      <c r="Z35" s="52"/>
      <c r="AA35" s="52"/>
      <c r="AB35" s="20"/>
      <c r="AC35" s="8"/>
      <c r="AD35" s="8"/>
      <c r="AE35" s="1"/>
      <c r="AF35" s="6"/>
      <c r="AG35" s="14"/>
      <c r="AH35" s="36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34"/>
      <c r="AU35" s="7"/>
      <c r="AV35" s="7"/>
      <c r="AW35" s="7"/>
      <c r="AX35" s="38"/>
      <c r="AY35" s="7"/>
      <c r="AZ35" s="7"/>
      <c r="BA35" s="7"/>
      <c r="BB35" s="7"/>
      <c r="BC35" s="7"/>
      <c r="BD35" s="52"/>
      <c r="BE35" s="52"/>
      <c r="BF35" s="52"/>
      <c r="BG35" s="20"/>
      <c r="BH35" s="8"/>
      <c r="BI35" s="8"/>
      <c r="BJ35" s="1"/>
      <c r="BK35" s="6"/>
      <c r="BL35" s="14"/>
      <c r="BM35" s="36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34"/>
      <c r="CA35" s="7"/>
      <c r="CB35" s="7"/>
      <c r="CC35" s="7"/>
      <c r="CD35" s="38"/>
      <c r="CE35" s="7"/>
      <c r="CF35" s="7"/>
      <c r="CG35" s="7"/>
      <c r="CH35" s="7"/>
      <c r="CI35" s="7"/>
      <c r="CJ35" s="52"/>
      <c r="CK35" s="52"/>
      <c r="CL35" s="52"/>
      <c r="CM35" s="63"/>
      <c r="CN35" s="64"/>
      <c r="CO35" s="64"/>
      <c r="CP35" s="65"/>
      <c r="CQ35" s="1"/>
    </row>
    <row r="36" spans="1:95" ht="17.100000000000001" customHeight="1" x14ac:dyDescent="0.25">
      <c r="A36" s="6"/>
      <c r="B36" s="14"/>
      <c r="C36" s="36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34"/>
      <c r="P36" s="7"/>
      <c r="Q36" s="7"/>
      <c r="R36" s="7"/>
      <c r="S36" s="38"/>
      <c r="T36" s="7"/>
      <c r="U36" s="7"/>
      <c r="V36" s="7"/>
      <c r="W36" s="7"/>
      <c r="X36" s="7"/>
      <c r="Y36" s="52"/>
      <c r="Z36" s="52"/>
      <c r="AA36" s="52"/>
      <c r="AB36" s="20"/>
      <c r="AC36" s="8"/>
      <c r="AD36" s="8"/>
      <c r="AE36" s="1"/>
      <c r="AF36" s="6"/>
      <c r="AG36" s="14"/>
      <c r="AH36" s="36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34"/>
      <c r="AU36" s="7"/>
      <c r="AV36" s="7"/>
      <c r="AW36" s="7"/>
      <c r="AX36" s="38"/>
      <c r="AY36" s="7"/>
      <c r="AZ36" s="7"/>
      <c r="BA36" s="7"/>
      <c r="BB36" s="7"/>
      <c r="BC36" s="7"/>
      <c r="BD36" s="52"/>
      <c r="BE36" s="52"/>
      <c r="BF36" s="52"/>
      <c r="BG36" s="20"/>
      <c r="BH36" s="8"/>
      <c r="BI36" s="8"/>
      <c r="BJ36" s="1"/>
      <c r="BK36" s="6"/>
      <c r="BL36" s="14"/>
      <c r="BM36" s="36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34"/>
      <c r="CA36" s="7"/>
      <c r="CB36" s="7"/>
      <c r="CC36" s="7"/>
      <c r="CD36" s="38"/>
      <c r="CE36" s="7"/>
      <c r="CF36" s="7"/>
      <c r="CG36" s="7"/>
      <c r="CH36" s="7"/>
      <c r="CI36" s="7"/>
      <c r="CJ36" s="52"/>
      <c r="CK36" s="52"/>
      <c r="CL36" s="52"/>
      <c r="CM36" s="20"/>
      <c r="CN36" s="8"/>
      <c r="CO36" s="8"/>
      <c r="CP36" s="1"/>
      <c r="CQ36" s="1"/>
    </row>
    <row r="37" spans="1:95" ht="17.100000000000001" customHeight="1" x14ac:dyDescent="0.25">
      <c r="A37" s="6"/>
      <c r="B37" s="14"/>
      <c r="C37" s="36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34"/>
      <c r="P37" s="7"/>
      <c r="Q37" s="7"/>
      <c r="R37" s="7"/>
      <c r="S37" s="38"/>
      <c r="T37" s="7"/>
      <c r="U37" s="7"/>
      <c r="V37" s="7"/>
      <c r="W37" s="7"/>
      <c r="X37" s="7"/>
      <c r="Y37" s="52"/>
      <c r="Z37" s="52"/>
      <c r="AA37" s="52"/>
      <c r="AB37" s="20"/>
      <c r="AC37" s="8"/>
      <c r="AD37" s="8"/>
      <c r="AE37" s="1"/>
      <c r="AF37" s="6"/>
      <c r="AG37" s="14"/>
      <c r="AH37" s="36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34"/>
      <c r="AU37" s="7"/>
      <c r="AV37" s="7"/>
      <c r="AW37" s="7"/>
      <c r="AX37" s="38"/>
      <c r="AY37" s="7"/>
      <c r="AZ37" s="7"/>
      <c r="BA37" s="7"/>
      <c r="BB37" s="7"/>
      <c r="BC37" s="7"/>
      <c r="BD37" s="52"/>
      <c r="BE37" s="52"/>
      <c r="BF37" s="52"/>
      <c r="BG37" s="20"/>
      <c r="BH37" s="8"/>
      <c r="BI37" s="8"/>
      <c r="BJ37" s="1"/>
      <c r="BK37" s="6"/>
      <c r="BL37" s="14"/>
      <c r="BM37" s="36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34"/>
      <c r="CA37" s="7"/>
      <c r="CB37" s="7"/>
      <c r="CC37" s="7"/>
      <c r="CD37" s="38"/>
      <c r="CE37" s="7"/>
      <c r="CF37" s="7"/>
      <c r="CG37" s="7"/>
      <c r="CH37" s="7"/>
      <c r="CI37" s="7"/>
      <c r="CJ37" s="52"/>
      <c r="CK37" s="52"/>
      <c r="CL37" s="52"/>
      <c r="CM37" s="20"/>
      <c r="CN37" s="8"/>
      <c r="CO37" s="8"/>
      <c r="CP37" s="1"/>
      <c r="CQ37" s="1"/>
    </row>
    <row r="38" spans="1:95" ht="17.100000000000001" customHeight="1" x14ac:dyDescent="0.2">
      <c r="A38" s="6"/>
      <c r="B38" s="3"/>
      <c r="C38" s="3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34"/>
      <c r="P38" s="7"/>
      <c r="Q38" s="7"/>
      <c r="R38" s="7"/>
      <c r="S38" s="38"/>
      <c r="T38" s="7"/>
      <c r="U38" s="7"/>
      <c r="V38" s="7"/>
      <c r="W38" s="7"/>
      <c r="X38" s="7"/>
      <c r="Y38" s="52"/>
      <c r="Z38" s="52"/>
      <c r="AA38" s="52"/>
      <c r="AB38" s="20"/>
      <c r="AC38" s="8"/>
      <c r="AD38" s="8"/>
      <c r="AE38" s="1"/>
      <c r="AF38" s="6"/>
      <c r="AG38" s="3"/>
      <c r="AH38" s="3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34"/>
      <c r="AU38" s="7"/>
      <c r="AV38" s="7"/>
      <c r="AW38" s="7"/>
      <c r="AX38" s="38"/>
      <c r="AY38" s="7"/>
      <c r="AZ38" s="7"/>
      <c r="BA38" s="7"/>
      <c r="BB38" s="7"/>
      <c r="BC38" s="7"/>
      <c r="BD38" s="52"/>
      <c r="BE38" s="52"/>
      <c r="BF38" s="52"/>
      <c r="BG38" s="20"/>
      <c r="BH38" s="8"/>
      <c r="BI38" s="8"/>
      <c r="BJ38" s="1"/>
      <c r="BK38" s="6"/>
      <c r="BL38" s="3"/>
      <c r="BM38" s="3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34"/>
      <c r="CA38" s="7"/>
      <c r="CB38" s="7"/>
      <c r="CC38" s="7"/>
      <c r="CD38" s="38"/>
      <c r="CE38" s="7"/>
      <c r="CF38" s="7"/>
      <c r="CG38" s="7"/>
      <c r="CH38" s="7"/>
      <c r="CI38" s="7"/>
      <c r="CJ38" s="52"/>
      <c r="CK38" s="52"/>
      <c r="CL38" s="52"/>
      <c r="CM38" s="20"/>
      <c r="CN38" s="8"/>
      <c r="CO38" s="8"/>
      <c r="CP38" s="1"/>
      <c r="CQ38" s="1"/>
    </row>
    <row r="39" spans="1:95" ht="17.100000000000001" customHeight="1" x14ac:dyDescent="0.2">
      <c r="A39" s="6"/>
      <c r="B39" s="1"/>
      <c r="C39" s="35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34"/>
      <c r="P39" s="7"/>
      <c r="Q39" s="7"/>
      <c r="R39" s="7"/>
      <c r="S39" s="38"/>
      <c r="T39" s="7"/>
      <c r="U39" s="7"/>
      <c r="V39" s="7"/>
      <c r="W39" s="7"/>
      <c r="X39" s="7"/>
      <c r="Y39" s="52"/>
      <c r="Z39" s="52"/>
      <c r="AA39" s="52"/>
      <c r="AB39" s="20"/>
      <c r="AC39" s="8"/>
      <c r="AD39" s="8"/>
      <c r="AE39" s="1"/>
      <c r="AF39" s="6"/>
      <c r="AG39" s="1"/>
      <c r="AH39" s="35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34"/>
      <c r="AU39" s="7"/>
      <c r="AV39" s="7"/>
      <c r="AW39" s="7"/>
      <c r="AX39" s="38"/>
      <c r="AY39" s="7"/>
      <c r="AZ39" s="7"/>
      <c r="BA39" s="7"/>
      <c r="BB39" s="7"/>
      <c r="BC39" s="7"/>
      <c r="BD39" s="52"/>
      <c r="BE39" s="52"/>
      <c r="BF39" s="52"/>
      <c r="BG39" s="20"/>
      <c r="BH39" s="8"/>
      <c r="BI39" s="8"/>
      <c r="BJ39" s="1"/>
      <c r="BK39" s="6"/>
      <c r="BL39" s="1"/>
      <c r="BM39" s="35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34"/>
      <c r="CA39" s="7"/>
      <c r="CB39" s="7"/>
      <c r="CC39" s="7"/>
      <c r="CD39" s="38"/>
      <c r="CE39" s="7"/>
      <c r="CF39" s="7"/>
      <c r="CG39" s="7"/>
      <c r="CH39" s="7"/>
      <c r="CI39" s="7"/>
      <c r="CJ39" s="52"/>
      <c r="CK39" s="52"/>
      <c r="CL39" s="52"/>
      <c r="CM39" s="20"/>
      <c r="CN39" s="8"/>
      <c r="CO39" s="8"/>
      <c r="CP39" s="1"/>
      <c r="CQ39" s="1"/>
    </row>
    <row r="40" spans="1:95" ht="17.100000000000001" customHeight="1" x14ac:dyDescent="0.2">
      <c r="A40" s="6"/>
      <c r="B40" s="1"/>
      <c r="C40" s="35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34"/>
      <c r="P40" s="7"/>
      <c r="Q40" s="7"/>
      <c r="R40" s="7"/>
      <c r="S40" s="38"/>
      <c r="T40" s="7"/>
      <c r="U40" s="7"/>
      <c r="V40" s="7"/>
      <c r="W40" s="7"/>
      <c r="X40" s="7"/>
      <c r="Y40" s="52"/>
      <c r="Z40" s="52"/>
      <c r="AA40" s="52"/>
      <c r="AB40" s="20"/>
      <c r="AC40" s="8"/>
      <c r="AD40" s="8"/>
      <c r="AE40" s="1"/>
      <c r="AF40" s="6"/>
      <c r="AG40" s="1"/>
      <c r="AH40" s="35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34"/>
      <c r="AU40" s="7"/>
      <c r="AV40" s="7"/>
      <c r="AW40" s="7"/>
      <c r="AX40" s="38"/>
      <c r="AY40" s="7"/>
      <c r="AZ40" s="7"/>
      <c r="BA40" s="7"/>
      <c r="BB40" s="7"/>
      <c r="BC40" s="7"/>
      <c r="BD40" s="52"/>
      <c r="BE40" s="52"/>
      <c r="BF40" s="52"/>
      <c r="BG40" s="20"/>
      <c r="BH40" s="8"/>
      <c r="BI40" s="8"/>
      <c r="BJ40" s="1"/>
      <c r="BK40" s="6"/>
      <c r="BL40" s="1"/>
      <c r="BM40" s="35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34"/>
      <c r="CA40" s="7"/>
      <c r="CB40" s="7"/>
      <c r="CC40" s="7"/>
      <c r="CD40" s="38"/>
      <c r="CE40" s="7"/>
      <c r="CF40" s="7"/>
      <c r="CG40" s="7"/>
      <c r="CH40" s="7"/>
      <c r="CI40" s="7"/>
      <c r="CJ40" s="52"/>
      <c r="CK40" s="52"/>
      <c r="CL40" s="52"/>
      <c r="CM40" s="20"/>
      <c r="CN40" s="8"/>
      <c r="CO40" s="8"/>
      <c r="CP40" s="1"/>
      <c r="CQ40" s="1"/>
    </row>
    <row r="41" spans="1:95" ht="17.100000000000001" customHeight="1" x14ac:dyDescent="0.2">
      <c r="A41" s="26"/>
      <c r="B41" s="1"/>
      <c r="C41" s="35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34"/>
      <c r="P41" s="1"/>
      <c r="Q41" s="1"/>
      <c r="R41" s="1"/>
      <c r="S41" s="38"/>
      <c r="T41" s="1"/>
      <c r="U41" s="1"/>
      <c r="V41" s="1"/>
      <c r="W41" s="1"/>
      <c r="X41" s="1"/>
      <c r="Y41" s="21"/>
      <c r="Z41" s="21"/>
      <c r="AA41" s="21"/>
      <c r="AB41" s="21"/>
      <c r="AC41" s="1"/>
      <c r="AD41" s="1"/>
      <c r="AE41" s="1"/>
      <c r="AF41" s="26"/>
      <c r="AG41" s="1"/>
      <c r="AH41" s="35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34"/>
      <c r="AU41" s="1"/>
      <c r="AV41" s="1"/>
      <c r="AW41" s="1"/>
      <c r="AX41" s="38"/>
      <c r="AY41" s="1"/>
      <c r="AZ41" s="1"/>
      <c r="BA41" s="1"/>
      <c r="BB41" s="1"/>
      <c r="BC41" s="1"/>
      <c r="BD41" s="21"/>
      <c r="BE41" s="21"/>
      <c r="BF41" s="21"/>
      <c r="BG41" s="21"/>
      <c r="BH41" s="1"/>
      <c r="BI41" s="1"/>
      <c r="BJ41" s="1"/>
      <c r="BK41" s="26"/>
      <c r="BL41" s="1"/>
      <c r="BM41" s="35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34"/>
      <c r="CA41" s="1"/>
      <c r="CB41" s="1"/>
      <c r="CC41" s="1"/>
      <c r="CD41" s="38"/>
      <c r="CE41" s="1"/>
      <c r="CF41" s="1"/>
      <c r="CG41" s="1"/>
      <c r="CH41" s="1"/>
      <c r="CI41" s="1"/>
      <c r="CJ41" s="21"/>
      <c r="CK41" s="21"/>
      <c r="CL41" s="21"/>
      <c r="CM41" s="21"/>
      <c r="CN41" s="1"/>
      <c r="CO41" s="1"/>
      <c r="CP41" s="1"/>
      <c r="CQ41" s="1"/>
    </row>
    <row r="42" spans="1:95" ht="17.100000000000001" customHeight="1" x14ac:dyDescent="0.2">
      <c r="A42" s="26"/>
      <c r="B42" s="1"/>
      <c r="C42" s="35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34"/>
      <c r="P42" s="1"/>
      <c r="Q42" s="1"/>
      <c r="R42" s="1"/>
      <c r="S42" s="38"/>
      <c r="T42" s="1"/>
      <c r="U42" s="1"/>
      <c r="V42" s="1"/>
      <c r="W42" s="1"/>
      <c r="X42" s="1"/>
      <c r="Y42" s="21"/>
      <c r="Z42" s="21"/>
      <c r="AA42" s="21"/>
      <c r="AB42" s="21"/>
      <c r="AC42" s="1"/>
      <c r="AD42" s="1"/>
      <c r="AE42" s="1"/>
      <c r="AF42" s="26"/>
      <c r="AG42" s="1"/>
      <c r="AH42" s="35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34"/>
      <c r="AU42" s="1"/>
      <c r="AV42" s="1"/>
      <c r="AW42" s="1"/>
      <c r="AX42" s="38"/>
      <c r="AY42" s="1"/>
      <c r="AZ42" s="1"/>
      <c r="BA42" s="1"/>
      <c r="BB42" s="1"/>
      <c r="BC42" s="1"/>
      <c r="BD42" s="21"/>
      <c r="BE42" s="21"/>
      <c r="BF42" s="21"/>
      <c r="BG42" s="21"/>
      <c r="BH42" s="1"/>
      <c r="BI42" s="1"/>
      <c r="BJ42" s="1"/>
      <c r="BK42" s="26"/>
      <c r="BL42" s="1"/>
      <c r="BM42" s="35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34"/>
      <c r="CA42" s="1"/>
      <c r="CB42" s="1"/>
      <c r="CC42" s="1"/>
      <c r="CD42" s="38"/>
      <c r="CE42" s="1"/>
      <c r="CF42" s="1"/>
      <c r="CG42" s="1"/>
      <c r="CH42" s="1"/>
      <c r="CI42" s="1"/>
      <c r="CJ42" s="21"/>
      <c r="CK42" s="21"/>
      <c r="CL42" s="21"/>
      <c r="CM42" s="21"/>
      <c r="CN42" s="1"/>
      <c r="CO42" s="1"/>
      <c r="CP42" s="1"/>
      <c r="CQ42" s="1"/>
    </row>
    <row r="43" spans="1:95" ht="17.100000000000001" customHeight="1" x14ac:dyDescent="0.2">
      <c r="A43" s="26"/>
      <c r="B43" s="1"/>
      <c r="C43" s="35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34"/>
      <c r="P43" s="1"/>
      <c r="Q43" s="1"/>
      <c r="R43" s="1"/>
      <c r="S43" s="38"/>
      <c r="T43" s="1"/>
      <c r="U43" s="1"/>
      <c r="V43" s="1"/>
      <c r="W43" s="1"/>
      <c r="X43" s="1"/>
      <c r="Y43" s="21"/>
      <c r="Z43" s="21"/>
      <c r="AA43" s="21"/>
      <c r="AB43" s="21"/>
      <c r="AC43" s="1"/>
      <c r="AD43" s="1"/>
      <c r="AE43" s="1"/>
      <c r="AF43" s="26"/>
      <c r="AG43" s="1"/>
      <c r="AH43" s="35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34"/>
      <c r="AU43" s="1"/>
      <c r="AV43" s="1"/>
      <c r="AW43" s="1"/>
      <c r="AX43" s="38"/>
      <c r="AY43" s="1"/>
      <c r="AZ43" s="1"/>
      <c r="BA43" s="1"/>
      <c r="BB43" s="1"/>
      <c r="BC43" s="1"/>
      <c r="BD43" s="21"/>
      <c r="BE43" s="21"/>
      <c r="BF43" s="21"/>
      <c r="BG43" s="21"/>
      <c r="BH43" s="1"/>
      <c r="BI43" s="1"/>
      <c r="BJ43" s="1"/>
      <c r="BK43" s="26"/>
      <c r="BL43" s="1"/>
      <c r="BM43" s="35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34"/>
      <c r="CA43" s="1"/>
      <c r="CB43" s="1"/>
      <c r="CC43" s="1"/>
      <c r="CD43" s="38"/>
      <c r="CE43" s="1"/>
      <c r="CF43" s="1"/>
      <c r="CG43" s="1"/>
      <c r="CH43" s="1"/>
      <c r="CI43" s="1"/>
      <c r="CJ43" s="21"/>
      <c r="CK43" s="21"/>
      <c r="CL43" s="21"/>
      <c r="CM43" s="21"/>
      <c r="CN43" s="1"/>
      <c r="CO43" s="1"/>
      <c r="CP43" s="1"/>
      <c r="CQ43" s="1"/>
    </row>
    <row r="44" spans="1:95" x14ac:dyDescent="0.2">
      <c r="AC44" s="19"/>
      <c r="AD44" s="19"/>
    </row>
    <row r="45" spans="1:95" x14ac:dyDescent="0.2">
      <c r="AC45" s="19"/>
      <c r="AD45" s="19"/>
    </row>
  </sheetData>
  <sortState ref="B25:CQ29">
    <sortCondition ref="B25"/>
  </sortState>
  <phoneticPr fontId="0" type="noConversion"/>
  <conditionalFormatting sqref="AE2:AE19 AE21:AE22 CP25:CP29 CP2:CP23">
    <cfRule type="cellIs" dxfId="11" priority="22" operator="lessThan">
      <formula>3</formula>
    </cfRule>
  </conditionalFormatting>
  <conditionalFormatting sqref="AE25:AE28">
    <cfRule type="cellIs" dxfId="10" priority="21" operator="lessThan">
      <formula>3</formula>
    </cfRule>
  </conditionalFormatting>
  <conditionalFormatting sqref="AE29">
    <cfRule type="cellIs" dxfId="9" priority="19" operator="lessThan">
      <formula>3</formula>
    </cfRule>
  </conditionalFormatting>
  <conditionalFormatting sqref="BJ2:BJ19 BJ21:BJ22">
    <cfRule type="cellIs" dxfId="8" priority="17" operator="lessThan">
      <formula>3</formula>
    </cfRule>
  </conditionalFormatting>
  <conditionalFormatting sqref="BJ25:BJ28">
    <cfRule type="cellIs" dxfId="7" priority="16" operator="lessThan">
      <formula>3</formula>
    </cfRule>
  </conditionalFormatting>
  <conditionalFormatting sqref="BJ29">
    <cfRule type="cellIs" dxfId="6" priority="15" operator="lessThan">
      <formula>3</formula>
    </cfRule>
  </conditionalFormatting>
  <conditionalFormatting sqref="AE20">
    <cfRule type="cellIs" dxfId="5" priority="13" operator="lessThan">
      <formula>3</formula>
    </cfRule>
  </conditionalFormatting>
  <conditionalFormatting sqref="BJ20">
    <cfRule type="cellIs" dxfId="4" priority="12" operator="lessThan">
      <formula>3</formula>
    </cfRule>
  </conditionalFormatting>
  <conditionalFormatting sqref="AE28">
    <cfRule type="cellIs" dxfId="3" priority="11" operator="lessThan">
      <formula>3</formula>
    </cfRule>
  </conditionalFormatting>
  <conditionalFormatting sqref="BJ28">
    <cfRule type="cellIs" dxfId="2" priority="10" operator="lessThan">
      <formula>3</formula>
    </cfRule>
  </conditionalFormatting>
  <conditionalFormatting sqref="CQ2:CQ23">
    <cfRule type="cellIs" dxfId="1" priority="3" operator="lessThan">
      <formula>3</formula>
    </cfRule>
  </conditionalFormatting>
  <conditionalFormatting sqref="CQ25:CQ29">
    <cfRule type="cellIs" dxfId="0" priority="1" operator="lessThan">
      <formula>3</formula>
    </cfRule>
  </conditionalFormatting>
  <pageMargins left="0.39370078740157483" right="0.39370078740157483" top="0.78740157480314965" bottom="0.39370078740157483" header="0" footer="0"/>
  <pageSetup orientation="landscape" horizontalDpi="4294967294" verticalDpi="300" r:id="rId1"/>
  <headerFooter alignWithMargins="0">
    <oddHeader>&amp;L&amp;"Monotype Corsiva,Normal"&amp;20I. E. San jose
de Venecia&amp;C&amp;"Monotype Corsiva,Normal"&amp;20Once Uno
Matemáticas&amp;R&amp;"Monotype Corsiva,Normal"&amp;20 1-2 -3 Periodo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2"/>
  <sheetViews>
    <sheetView view="pageLayout" zoomScaleNormal="100" workbookViewId="0">
      <selection activeCell="G21" sqref="G21"/>
    </sheetView>
  </sheetViews>
  <sheetFormatPr baseColWidth="10" defaultRowHeight="12.75" x14ac:dyDescent="0.2"/>
  <cols>
    <col min="1" max="1" width="3.42578125" customWidth="1"/>
    <col min="2" max="2" width="29.7109375" customWidth="1"/>
  </cols>
  <sheetData>
    <row r="2" spans="1:7" x14ac:dyDescent="0.2">
      <c r="B2" s="26" t="s">
        <v>96</v>
      </c>
      <c r="C2" s="26" t="s">
        <v>97</v>
      </c>
      <c r="D2" s="26" t="s">
        <v>98</v>
      </c>
      <c r="E2" s="26" t="s">
        <v>99</v>
      </c>
      <c r="F2" s="26" t="s">
        <v>100</v>
      </c>
      <c r="G2" s="68" t="s">
        <v>101</v>
      </c>
    </row>
    <row r="3" spans="1:7" x14ac:dyDescent="0.2">
      <c r="A3" s="30" t="s">
        <v>102</v>
      </c>
      <c r="B3" s="27" t="s">
        <v>40</v>
      </c>
      <c r="C3" s="67">
        <v>3.46</v>
      </c>
      <c r="D3" s="67">
        <v>3.77</v>
      </c>
      <c r="E3" s="67"/>
      <c r="F3" s="67">
        <f>C3*0.3+D3*0.3+E3*0.4</f>
        <v>2.169</v>
      </c>
      <c r="G3" s="67">
        <f>(3-F3)/0.4</f>
        <v>2.0774999999999997</v>
      </c>
    </row>
    <row r="4" spans="1:7" x14ac:dyDescent="0.2">
      <c r="A4" s="30" t="s">
        <v>103</v>
      </c>
      <c r="B4" s="27" t="s">
        <v>41</v>
      </c>
      <c r="C4" s="67">
        <v>2.98</v>
      </c>
      <c r="D4" s="67">
        <v>3.56</v>
      </c>
      <c r="E4" s="67"/>
      <c r="F4" s="67">
        <f t="shared" ref="F4:F26" si="0">C4*0.3+D4*0.3+E4*0.4</f>
        <v>1.9620000000000002</v>
      </c>
      <c r="G4" s="67">
        <f t="shared" ref="G4:G26" si="1">(3-F4)/0.4</f>
        <v>2.5949999999999993</v>
      </c>
    </row>
    <row r="5" spans="1:7" x14ac:dyDescent="0.2">
      <c r="A5" s="30" t="s">
        <v>104</v>
      </c>
      <c r="B5" s="27" t="s">
        <v>42</v>
      </c>
      <c r="C5" s="67">
        <v>3.89</v>
      </c>
      <c r="D5" s="67">
        <v>4.3499999999999996</v>
      </c>
      <c r="E5" s="67"/>
      <c r="F5" s="67">
        <f t="shared" si="0"/>
        <v>2.472</v>
      </c>
      <c r="G5" s="67">
        <f t="shared" si="1"/>
        <v>1.32</v>
      </c>
    </row>
    <row r="6" spans="1:7" x14ac:dyDescent="0.2">
      <c r="A6" s="30" t="s">
        <v>105</v>
      </c>
      <c r="B6" s="27" t="s">
        <v>43</v>
      </c>
      <c r="C6" s="67">
        <v>4.12</v>
      </c>
      <c r="D6" s="67">
        <v>4.5599999999999996</v>
      </c>
      <c r="E6" s="67"/>
      <c r="F6" s="67">
        <f t="shared" si="0"/>
        <v>2.6040000000000001</v>
      </c>
      <c r="G6" s="67">
        <f t="shared" si="1"/>
        <v>0.98999999999999977</v>
      </c>
    </row>
    <row r="7" spans="1:7" x14ac:dyDescent="0.2">
      <c r="A7" s="30" t="s">
        <v>106</v>
      </c>
      <c r="B7" s="27" t="s">
        <v>90</v>
      </c>
      <c r="C7" s="67">
        <v>2.56</v>
      </c>
      <c r="D7" s="67">
        <v>3.28</v>
      </c>
      <c r="E7" s="67"/>
      <c r="F7" s="67">
        <f t="shared" si="0"/>
        <v>1.7519999999999998</v>
      </c>
      <c r="G7" s="67">
        <f t="shared" si="1"/>
        <v>3.1200000000000006</v>
      </c>
    </row>
    <row r="8" spans="1:7" x14ac:dyDescent="0.2">
      <c r="A8" s="30" t="s">
        <v>107</v>
      </c>
      <c r="B8" s="27" t="s">
        <v>60</v>
      </c>
      <c r="C8" s="67">
        <v>3</v>
      </c>
      <c r="D8" s="67">
        <v>3.08</v>
      </c>
      <c r="E8" s="67"/>
      <c r="F8" s="67">
        <f t="shared" si="0"/>
        <v>1.8239999999999998</v>
      </c>
      <c r="G8" s="67">
        <f t="shared" si="1"/>
        <v>2.9400000000000004</v>
      </c>
    </row>
    <row r="9" spans="1:7" x14ac:dyDescent="0.2">
      <c r="A9" s="30" t="s">
        <v>108</v>
      </c>
      <c r="B9" s="31" t="s">
        <v>44</v>
      </c>
      <c r="C9" s="67">
        <v>3.56</v>
      </c>
      <c r="D9" s="67">
        <v>3.62</v>
      </c>
      <c r="E9" s="67"/>
      <c r="F9" s="67">
        <f t="shared" si="0"/>
        <v>2.1539999999999999</v>
      </c>
      <c r="G9" s="67">
        <f t="shared" si="1"/>
        <v>2.1150000000000002</v>
      </c>
    </row>
    <row r="10" spans="1:7" x14ac:dyDescent="0.2">
      <c r="A10" s="30" t="s">
        <v>109</v>
      </c>
      <c r="B10" s="28" t="s">
        <v>45</v>
      </c>
      <c r="C10" s="67">
        <v>3.24</v>
      </c>
      <c r="D10" s="67">
        <v>4.3099999999999996</v>
      </c>
      <c r="E10" s="67"/>
      <c r="F10" s="67">
        <f t="shared" si="0"/>
        <v>2.2649999999999997</v>
      </c>
      <c r="G10" s="67">
        <f t="shared" si="1"/>
        <v>1.8375000000000008</v>
      </c>
    </row>
    <row r="11" spans="1:7" x14ac:dyDescent="0.2">
      <c r="A11" s="30" t="s">
        <v>110</v>
      </c>
      <c r="B11" s="27" t="s">
        <v>47</v>
      </c>
      <c r="C11" s="67">
        <v>2.65</v>
      </c>
      <c r="D11" s="67">
        <v>3.11</v>
      </c>
      <c r="E11" s="67"/>
      <c r="F11" s="67">
        <f t="shared" si="0"/>
        <v>1.7279999999999998</v>
      </c>
      <c r="G11" s="67">
        <f t="shared" si="1"/>
        <v>3.1800000000000006</v>
      </c>
    </row>
    <row r="12" spans="1:7" x14ac:dyDescent="0.2">
      <c r="A12" s="30" t="s">
        <v>8</v>
      </c>
      <c r="B12" s="27" t="s">
        <v>48</v>
      </c>
      <c r="C12" s="67">
        <v>2.3199999999999998</v>
      </c>
      <c r="D12" s="67">
        <v>2.94</v>
      </c>
      <c r="E12" s="67"/>
      <c r="F12" s="67">
        <f t="shared" si="0"/>
        <v>1.5779999999999998</v>
      </c>
      <c r="G12" s="67">
        <f t="shared" si="1"/>
        <v>3.5550000000000002</v>
      </c>
    </row>
    <row r="13" spans="1:7" x14ac:dyDescent="0.2">
      <c r="A13" s="30" t="s">
        <v>21</v>
      </c>
      <c r="B13" s="27" t="s">
        <v>65</v>
      </c>
      <c r="C13" s="67">
        <v>1.94</v>
      </c>
      <c r="D13" s="67">
        <v>3.59</v>
      </c>
      <c r="E13" s="67"/>
      <c r="F13" s="67">
        <f t="shared" si="0"/>
        <v>1.6589999999999998</v>
      </c>
      <c r="G13" s="67">
        <f t="shared" si="1"/>
        <v>3.3525000000000005</v>
      </c>
    </row>
    <row r="14" spans="1:7" x14ac:dyDescent="0.2">
      <c r="A14" s="30" t="s">
        <v>9</v>
      </c>
      <c r="B14" s="32" t="s">
        <v>49</v>
      </c>
      <c r="C14" s="67">
        <v>3.06</v>
      </c>
      <c r="D14" s="67">
        <v>4.18</v>
      </c>
      <c r="E14" s="67"/>
      <c r="F14" s="67">
        <f t="shared" si="0"/>
        <v>2.1719999999999997</v>
      </c>
      <c r="G14" s="67">
        <f t="shared" si="1"/>
        <v>2.0700000000000007</v>
      </c>
    </row>
    <row r="15" spans="1:7" x14ac:dyDescent="0.2">
      <c r="A15" s="30" t="s">
        <v>10</v>
      </c>
      <c r="B15" s="39" t="s">
        <v>50</v>
      </c>
      <c r="C15" s="67">
        <v>3.13</v>
      </c>
      <c r="D15" s="67">
        <v>3.14</v>
      </c>
      <c r="E15" s="67"/>
      <c r="F15" s="67">
        <f t="shared" si="0"/>
        <v>1.8809999999999998</v>
      </c>
      <c r="G15" s="67">
        <f t="shared" si="1"/>
        <v>2.7975000000000003</v>
      </c>
    </row>
    <row r="16" spans="1:7" x14ac:dyDescent="0.2">
      <c r="A16" s="30" t="s">
        <v>22</v>
      </c>
      <c r="B16" s="31" t="s">
        <v>89</v>
      </c>
      <c r="C16" s="67">
        <v>3.22</v>
      </c>
      <c r="D16" s="67">
        <v>3.53</v>
      </c>
      <c r="E16" s="67"/>
      <c r="F16" s="67">
        <f t="shared" si="0"/>
        <v>2.0249999999999999</v>
      </c>
      <c r="G16" s="67">
        <f t="shared" si="1"/>
        <v>2.4375</v>
      </c>
    </row>
    <row r="17" spans="1:7" x14ac:dyDescent="0.2">
      <c r="A17" s="30" t="s">
        <v>23</v>
      </c>
      <c r="B17" s="27" t="s">
        <v>51</v>
      </c>
      <c r="C17" s="67">
        <v>3.34</v>
      </c>
      <c r="D17" s="67">
        <v>3.57</v>
      </c>
      <c r="E17" s="67"/>
      <c r="F17" s="67">
        <f t="shared" si="0"/>
        <v>2.073</v>
      </c>
      <c r="G17" s="67">
        <f t="shared" si="1"/>
        <v>2.3174999999999999</v>
      </c>
    </row>
    <row r="18" spans="1:7" x14ac:dyDescent="0.2">
      <c r="A18" s="30" t="s">
        <v>11</v>
      </c>
      <c r="B18" s="27" t="s">
        <v>52</v>
      </c>
      <c r="C18" s="67">
        <v>2.74</v>
      </c>
      <c r="D18" s="67">
        <v>3.48</v>
      </c>
      <c r="E18" s="67"/>
      <c r="F18" s="67">
        <f t="shared" si="0"/>
        <v>1.8660000000000001</v>
      </c>
      <c r="G18" s="67">
        <f t="shared" si="1"/>
        <v>2.8349999999999995</v>
      </c>
    </row>
    <row r="19" spans="1:7" x14ac:dyDescent="0.2">
      <c r="A19" s="30" t="s">
        <v>12</v>
      </c>
      <c r="B19" s="27" t="s">
        <v>53</v>
      </c>
      <c r="C19" s="67">
        <v>2.87</v>
      </c>
      <c r="D19" s="67">
        <v>4</v>
      </c>
      <c r="E19" s="67"/>
      <c r="F19" s="67">
        <f t="shared" si="0"/>
        <v>2.0609999999999999</v>
      </c>
      <c r="G19" s="67">
        <f t="shared" si="1"/>
        <v>2.3475000000000001</v>
      </c>
    </row>
    <row r="20" spans="1:7" x14ac:dyDescent="0.2">
      <c r="A20" s="30" t="s">
        <v>13</v>
      </c>
      <c r="B20" s="27" t="s">
        <v>54</v>
      </c>
      <c r="C20" s="67">
        <v>3.59</v>
      </c>
      <c r="D20" s="67">
        <v>4.04</v>
      </c>
      <c r="E20" s="67"/>
      <c r="F20" s="67">
        <f t="shared" si="0"/>
        <v>2.2889999999999997</v>
      </c>
      <c r="G20" s="67">
        <f t="shared" si="1"/>
        <v>1.7775000000000007</v>
      </c>
    </row>
    <row r="21" spans="1:7" x14ac:dyDescent="0.2">
      <c r="A21" s="30" t="s">
        <v>14</v>
      </c>
      <c r="B21" s="27" t="s">
        <v>55</v>
      </c>
      <c r="C21" s="67">
        <v>3.16</v>
      </c>
      <c r="D21" s="67">
        <v>3.62</v>
      </c>
      <c r="E21" s="67"/>
      <c r="F21" s="67">
        <f t="shared" si="0"/>
        <v>2.0339999999999998</v>
      </c>
      <c r="G21" s="67">
        <f t="shared" si="1"/>
        <v>2.4150000000000005</v>
      </c>
    </row>
    <row r="22" spans="1:7" x14ac:dyDescent="0.2">
      <c r="A22" s="30" t="s">
        <v>15</v>
      </c>
      <c r="B22" s="27" t="s">
        <v>56</v>
      </c>
      <c r="C22" s="67">
        <v>2.65</v>
      </c>
      <c r="D22" s="67">
        <v>2.64</v>
      </c>
      <c r="E22" s="67"/>
      <c r="F22" s="67">
        <f t="shared" si="0"/>
        <v>1.587</v>
      </c>
      <c r="G22" s="67">
        <f t="shared" si="1"/>
        <v>3.5324999999999998</v>
      </c>
    </row>
    <row r="23" spans="1:7" x14ac:dyDescent="0.2">
      <c r="A23" s="30" t="s">
        <v>16</v>
      </c>
      <c r="B23" s="27" t="s">
        <v>57</v>
      </c>
      <c r="C23" s="67">
        <v>3</v>
      </c>
      <c r="D23" s="67">
        <v>4.2300000000000004</v>
      </c>
      <c r="E23" s="67"/>
      <c r="F23" s="67">
        <f t="shared" si="0"/>
        <v>2.169</v>
      </c>
      <c r="G23" s="67">
        <f t="shared" si="1"/>
        <v>2.0774999999999997</v>
      </c>
    </row>
    <row r="24" spans="1:7" x14ac:dyDescent="0.2">
      <c r="A24" s="30" t="s">
        <v>17</v>
      </c>
      <c r="B24" s="33" t="s">
        <v>58</v>
      </c>
      <c r="C24" s="67">
        <v>2.2999999999999998</v>
      </c>
      <c r="D24" s="67">
        <v>2.4500000000000002</v>
      </c>
      <c r="E24" s="67"/>
      <c r="F24" s="67">
        <f t="shared" si="0"/>
        <v>1.4249999999999998</v>
      </c>
      <c r="G24" s="67">
        <f t="shared" si="1"/>
        <v>3.9375000000000004</v>
      </c>
    </row>
    <row r="25" spans="1:7" x14ac:dyDescent="0.2">
      <c r="A25" s="30" t="s">
        <v>18</v>
      </c>
      <c r="B25" s="27" t="s">
        <v>59</v>
      </c>
      <c r="C25" s="67">
        <v>3.51</v>
      </c>
      <c r="D25" s="67">
        <v>4.08</v>
      </c>
      <c r="E25" s="67"/>
      <c r="F25" s="67">
        <f t="shared" si="0"/>
        <v>2.2770000000000001</v>
      </c>
      <c r="G25" s="67">
        <f t="shared" si="1"/>
        <v>1.8074999999999997</v>
      </c>
    </row>
    <row r="26" spans="1:7" x14ac:dyDescent="0.2">
      <c r="A26" s="30" t="s">
        <v>19</v>
      </c>
      <c r="B26" s="27" t="s">
        <v>88</v>
      </c>
      <c r="C26" s="67">
        <v>3.4</v>
      </c>
      <c r="D26" s="67">
        <v>4.04</v>
      </c>
      <c r="E26" s="67"/>
      <c r="F26" s="67">
        <f t="shared" si="0"/>
        <v>2.2320000000000002</v>
      </c>
      <c r="G26" s="67">
        <f t="shared" si="1"/>
        <v>1.9199999999999995</v>
      </c>
    </row>
    <row r="27" spans="1:7" x14ac:dyDescent="0.2">
      <c r="A27" s="30"/>
      <c r="B27" s="33"/>
      <c r="C27" s="67"/>
      <c r="D27" s="67"/>
      <c r="E27" s="67"/>
      <c r="F27" s="67"/>
      <c r="G27" s="67"/>
    </row>
    <row r="28" spans="1:7" x14ac:dyDescent="0.2">
      <c r="A28" s="30"/>
      <c r="B28" s="27"/>
      <c r="C28" s="67"/>
      <c r="D28" s="67"/>
      <c r="E28" s="67"/>
      <c r="F28" s="67"/>
      <c r="G28" s="67"/>
    </row>
    <row r="29" spans="1:7" x14ac:dyDescent="0.2">
      <c r="A29" s="30"/>
      <c r="B29" s="27"/>
      <c r="C29" s="67"/>
      <c r="D29" s="67"/>
      <c r="E29" s="67"/>
      <c r="F29" s="67"/>
      <c r="G29" s="67"/>
    </row>
    <row r="30" spans="1:7" x14ac:dyDescent="0.2">
      <c r="A30" s="30"/>
      <c r="B30" s="66"/>
      <c r="C30" s="67"/>
      <c r="D30" s="67"/>
      <c r="E30" s="67"/>
      <c r="F30" s="67"/>
      <c r="G30" s="67"/>
    </row>
    <row r="31" spans="1:7" x14ac:dyDescent="0.2">
      <c r="A31" s="30"/>
      <c r="B31" s="66"/>
      <c r="C31" s="67"/>
      <c r="D31" s="67"/>
      <c r="E31" s="67"/>
      <c r="F31" s="67"/>
      <c r="G31" s="67"/>
    </row>
    <row r="32" spans="1:7" x14ac:dyDescent="0.2">
      <c r="A32" s="30"/>
      <c r="B32" s="66"/>
      <c r="C32" s="67"/>
      <c r="D32" s="67"/>
      <c r="E32" s="67"/>
      <c r="F32" s="67"/>
      <c r="G32" s="67"/>
    </row>
  </sheetData>
  <phoneticPr fontId="0" type="noConversion"/>
  <pageMargins left="0.75" right="0.75" top="1" bottom="1" header="0" footer="0"/>
  <pageSetup orientation="portrait" r:id="rId1"/>
  <headerFooter alignWithMargins="0">
    <oddHeader>&amp;C
Matemáticas
11°.1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Nanan</dc:creator>
  <cp:lastModifiedBy>cpe</cp:lastModifiedBy>
  <cp:lastPrinted>2014-10-27T19:12:29Z</cp:lastPrinted>
  <dcterms:created xsi:type="dcterms:W3CDTF">2004-01-21T18:08:01Z</dcterms:created>
  <dcterms:modified xsi:type="dcterms:W3CDTF">2014-11-07T20:44:32Z</dcterms:modified>
</cp:coreProperties>
</file>